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D:\บอม\ขนส่ง ศ.1\946-นางญาณภัทร จันทร์หอม\"/>
    </mc:Choice>
  </mc:AlternateContent>
  <xr:revisionPtr revIDLastSave="0" documentId="8_{9987259D-C4AB-40B9-86FA-97616709B5D6}" xr6:coauthVersionLast="47" xr6:coauthVersionMax="47" xr10:uidLastSave="{00000000-0000-0000-0000-000000000000}"/>
  <bookViews>
    <workbookView xWindow="11424" yWindow="0" windowWidth="11712" windowHeight="12336" firstSheet="3"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<sst xmlns="http://schemas.openxmlformats.org/spreadsheetml/2006/main" count="723" uniqueCount="358">
  <si>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</si>
  <si>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</si>
  <si>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</si>
  <si>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</si>
  <si>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</si>
  <si>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</si>
  <si>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</si>
  <si>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</si>
  <si>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</si>
  <si>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</si>
  <si>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</si>
  <si>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</si>
  <si>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</si>
  <si>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</si>
  <si>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</si>
  <si>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</si>
  <si>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</si>
  <si>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</si>
  <si>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</si>
  <si>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</si>
  <si>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</si>
  <si>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</si>
  <si>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</si>
  <si>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</si>
  <si>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</si>
  <si>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</si>
  <si>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</si>
  <si>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</si>
  <si>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</si>
  <si>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</si>
  <si>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</si>
  <si>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</si>
  <si>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</si>
  <si>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</si>
  <si>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</si>
  <si>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</si>
  <si>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</si>
  <si>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</si>
  <si>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</si>
  <si>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</si>
  <si>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</si>
  <si>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</si>
  <si>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</si>
  <si>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</si>
  <si>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</si>
  <si>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</si>
  <si>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</si>
  <si>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</si>
  <si>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</si>
  <si>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</si>
  <si>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</si>
  <si>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</si>
  <si>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</si>
  <si>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</si>
  <si>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</si>
  <si>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</si>
  <si>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</si>
  <si>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</si>
  <si>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</si>
  <si>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</si>
  <si>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</si>
  <si>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</si>
  <si>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</si>
  <si>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</si>
  <si>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</si>
  <si>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</si>
  <si>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</si>
  <si>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</si>
  <si>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</si>
  <si>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</si>
  <si>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</si>
  <si>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</si>
  <si>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</si>
  <si>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</si>
  <si>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</si>
  <si>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</si>
  <si>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</si>
  <si>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</si>
  <si>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</si>
  <si>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</si>
  <si>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</si>
  <si>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</si>
  <si>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</si>
  <si>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</si>
  <si>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</si>
  <si>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</si>
  <si>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</si>
  <si>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</si>
  <si>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</si>
  <si>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</si>
  <si>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</si>
  <si>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</si>
  <si>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</si>
  <si>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</si>
  <si>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</si>
  <si>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</si>
  <si>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</si>
  <si>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</si>
  <si>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</si>
  <si>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</si>
  <si>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</si>
  <si>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</si>
  <si>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</si>
  <si>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</si>
  <si>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</si>
  <si>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</si>
  <si>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</si>
  <si>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</si>
  <si>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</si>
  <si>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</si>
  <si>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</si>
  <si>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</si>
  <si>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</si>
  <si>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</si>
  <si>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</si>
  <si>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</si>
  <si>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</si>
  <si>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</si>
  <si>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</si>
  <si>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</si>
  <si>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</si>
  <si>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</si>
  <si>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</si>
  <si>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</si>
  <si>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</si>
  <si>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</si>
  <si>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</si>
  <si>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</si>
  <si>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</si>
  <si>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</si>
  <si>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</si>
  <si>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</si>
  <si>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</si>
  <si>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</si>
  <si>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</si>
  <si>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</si>
  <si>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</si>
  <si>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</si>
  <si>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</si>
  <si>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</si>
  <si>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</si>
  <si>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</si>
  <si>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</si>
  <si>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</si>
  <si>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</si>
  <si>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</si>
  <si>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</si>
  <si>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</si>
  <si>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</si>
  <si>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</si>
  <si>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</si>
  <si>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</si>
  <si>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</si>
  <si>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</si>
  <si>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</si>
  <si>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</si>
  <si>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</si>
  <si>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</si>
  <si>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</si>
  <si>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</si>
  <si>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</si>
  <si>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</si>
  <si>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</si>
  <si>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</si>
  <si>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</si>
  <si>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</si>
  <si>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</si>
  <si>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</si>
  <si>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</si>
  <si>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</si>
  <si>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</si>
  <si>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</si>
  <si>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</si>
  <si>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</si>
  <si>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</si>
  <si>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</si>
  <si>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</si>
  <si>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</si>
  <si>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</si>
  <si>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</si>
  <si>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</si>
  <si>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</si>
  <si>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</si>
  <si>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</si>
  <si>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</si>
  <si>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</si>
  <si>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</si>
  <si>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</si>
  <si>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</si>
  <si>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</si>
  <si>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</si>
  <si>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</si>
  <si>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</si>
  <si>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</si>
  <si>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</si>
  <si>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</si>
  <si>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</si>
  <si>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</si>
  <si>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</si>
  <si>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</si>
  <si>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</si>
  <si>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</si>
  <si>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</si>
  <si>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</si>
  <si>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</si>
  <si>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</si>
  <si>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</si>
  <si>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</si>
  <si>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</si>
  <si>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</si>
  <si>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</si>
  <si>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</si>
  <si>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</si>
  <si>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</si>
  <si>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</si>
  <si>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</si>
  <si>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</si>
  <si>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</si>
  <si>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</si>
  <si>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</si>
  <si>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</si>
  <si>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</si>
  <si>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</si>
  <si>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</si>
  <si>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</si>
  <si>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</si>
  <si>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</si>
  <si>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</si>
  <si>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</si>
  <si>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</si>
  <si>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</si>
  <si>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</si>
  <si>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</si>
  <si>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</si>
  <si>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</si>
  <si>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</si>
  <si>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</si>
  <si>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</si>
  <si>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</si>
  <si>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</si>
  <si>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</si>
  <si>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</si>
  <si>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</si>
  <si>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</si>
  <si>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</si>
  <si>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</si>
  <si>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</si>
  <si>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</si>
  <si>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</si>
  <si>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</si>
  <si>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</si>
  <si>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</si>
  <si>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</si>
  <si>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</si>
  <si>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</si>
  <si>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</si>
  <si>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</si>
  <si>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</si>
  <si>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</si>
  <si>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</si>
  <si>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</si>
  <si>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</si>
  <si>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</si>
  <si>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</si>
  <si>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</si>
  <si>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</si>
  <si>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</si>
  <si>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</si>
  <si>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</si>
  <si>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</si>
  <si>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</si>
  <si>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</si>
  <si>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</si>
  <si>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</si>
  <si>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</si>
  <si>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</si>
  <si>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</si>
  <si>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</si>
  <si>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</si>
  <si>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</si>
  <si>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</si>
  <si>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</si>
  <si>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</si>
  <si>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</si>
  <si>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</si>
  <si>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</si>
  <si>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</si>
  <si>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</si>
  <si>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</si>
  <si>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</si>
  <si>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</si>
  <si>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</si>
  <si>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</si>
  <si>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</si>
  <si>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</si>
  <si>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</si>
  <si>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</si>
  <si>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</si>
  <si>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</si>
  <si>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</si>
  <si>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</si>
  <si>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</si>
  <si>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</si>
  <si>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</si>
  <si>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</si>
  <si>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</si>
  <si>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</si>
  <si>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</si>
  <si>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</si>
  <si>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</si>
  <si>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</si>
  <si>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</si>
  <si>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</si>
  <si>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</si>
  <si>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</si>
  <si>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</si>
  <si>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</si>
  <si>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</si>
  <si>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</si>
  <si>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</si>
  <si>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</si>
  <si>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</si>
  <si>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</si>
  <si>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</si>
  <si>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</si>
  <si>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</si>
  <si>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</si>
  <si>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</si>
  <si>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</si>
  <si>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</si>
  <si>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</si>
  <si>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</si>
  <si>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</si>
  <si>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</si>
  <si>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</si>
  <si>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</si>
  <si>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</si>
  <si>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</si>
  <si>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</si>
  <si>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</si>
  <si>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</si>
  <si>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</si>
  <si>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</si>
  <si>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</si>
  <si>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</si>
  <si>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</si>
  <si>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</si>
  <si>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</si>
  <si>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</si>
  <si>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</si>
  <si>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นางญาณภัทร  จันทร์หอม</t>
  </si>
  <si>
    <t>นายสมนึก  จันทร์หอม</t>
  </si>
  <si>
    <t>นางสาวฐิตินันท์  คำปาตา</t>
  </si>
  <si>
    <t>3-5006-00081-61-3</t>
  </si>
  <si>
    <t>3-5019-00470-93-4</t>
  </si>
  <si>
    <t>1-5017-00004-43-7</t>
  </si>
  <si>
    <t>946(67) - รายงานผลสืบทรัพย์ ราย นางญาณภัทร จันทร์หอม สาขาประตูช้างเผือก (สืบรอบที่ 2) - ไม่พบทรัพย์</t>
  </si>
  <si>
    <t>นายปฏิยุทธ์ ฟองแก้ว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</si>
</sst>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0" borderId="3" xfId="0" applyFont="1" applyBorder="1" applyAlignment="1">
      <alignment horizontal="center" vertical="top" wrapText="1"/>
    </xf>
    <xf numFmtId="191" fontId="12" fillId="2" borderId="3" xfId="0" applyNumberFormat="1" applyFont="1" applyFill="1" applyBorder="1" applyAlignment="1">
      <alignment horizontal="center"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 xml:space="preserve">1.นางสาวศราภรณ์  บุญรอด
</v>
          </cell>
          <cell r="BZ73" t="str">
            <v>จำเลยที่ 1</v>
          </cell>
          <cell r="CA73" t="str">
            <v>1-5009-00100-39-1</v>
          </cell>
          <cell r="CB73" t="str">
            <v xml:space="preserve">-ไม่พบว่ามีกรรมสิทธิ์ในที่ดิน </v>
          </cell>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t="str">
            <v>อคธรรม</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cell r="BZ240"/>
          <cell r="CA240"/>
          <cell r="CB240"/>
          <cell r="CC240"/>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cell r="BZ354"/>
          <cell r="CA354"/>
          <cell r="CB354"/>
          <cell r="CC354"/>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cell r="CH396"/>
          <cell r="CI396"/>
          <cell r="CJ396"/>
          <cell r="CK396"/>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cell r="BC407" t="str">
            <v>ธนกร</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cell r="CH407"/>
          <cell r="CI407"/>
          <cell r="CJ407"/>
          <cell r="CK407"/>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cell r="BC445" t="str">
            <v>วรกมล</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cell r="BZ445"/>
          <cell r="CA445"/>
          <cell r="CB445"/>
          <cell r="CC445"/>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cell r="BC525" t="str">
            <v>สารุทธ์</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cell r="BZ525"/>
          <cell r="CA525"/>
          <cell r="CB525"/>
          <cell r="CC525"/>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cell r="BC580" t="str">
            <v>ศิราณี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cell r="BZ580"/>
          <cell r="CA580"/>
          <cell r="CB580"/>
          <cell r="CC580"/>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cell r="BC636" t="str">
            <v>สารุทธ์</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cell r="CH636"/>
          <cell r="CI636"/>
          <cell r="CJ636"/>
          <cell r="CK636"/>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///ปิดบัญชีเนื่องจากขายหนี้</v>
          </cell>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 xml:space="preserve">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 xml:space="preserve">สืบครั้งที่ 2 รายงานผลสืบ </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cell r="V828"/>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cell r="BC828" t="str">
            <v>มลฤดี</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cell r="BZ828"/>
          <cell r="CA828"/>
          <cell r="CB828"/>
          <cell r="CC828"/>
          <cell r="CD828"/>
          <cell r="CE828"/>
          <cell r="CF828"/>
          <cell r="CG828"/>
          <cell r="CH828"/>
          <cell r="CI828"/>
          <cell r="CJ828"/>
          <cell r="CK828"/>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cell r="BW43"/>
          <cell r="BX43"/>
          <cell r="BY43"/>
          <cell r="BZ43"/>
          <cell r="CA43"/>
          <cell r="CB43"/>
          <cell r="CC43"/>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cell r="BW80"/>
          <cell r="BX80"/>
          <cell r="BY80"/>
          <cell r="BZ80"/>
          <cell r="CA80"/>
          <cell r="CB80"/>
          <cell r="CC80"/>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cell r="BW97"/>
          <cell r="BX97"/>
          <cell r="BY97"/>
          <cell r="BZ97"/>
          <cell r="CA97"/>
          <cell r="CB97"/>
          <cell r="CC97"/>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cell r="BW101"/>
          <cell r="BX101"/>
          <cell r="BY101"/>
          <cell r="BZ101"/>
          <cell r="CA101"/>
          <cell r="CB101"/>
          <cell r="CC101"/>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cell r="BW102"/>
          <cell r="BX102"/>
          <cell r="BY102"/>
          <cell r="BZ102"/>
          <cell r="CA102"/>
          <cell r="CB102"/>
          <cell r="CC102"/>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cell r="BW105"/>
          <cell r="BX105"/>
          <cell r="BY105"/>
          <cell r="BZ105"/>
          <cell r="CA105"/>
          <cell r="CB105"/>
          <cell r="CC105"/>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cell r="BW106"/>
          <cell r="BX106"/>
          <cell r="BY106"/>
          <cell r="BZ106"/>
          <cell r="CA106"/>
          <cell r="CB106"/>
          <cell r="CC106"/>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cell r="BW107"/>
          <cell r="BX107"/>
          <cell r="BY107"/>
          <cell r="BZ107"/>
          <cell r="CA107"/>
          <cell r="CB107"/>
          <cell r="CC107"/>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21/10/2567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cell r="BW127"/>
          <cell r="BX127"/>
          <cell r="BY127"/>
          <cell r="BZ127"/>
          <cell r="CA127"/>
          <cell r="CB127"/>
          <cell r="CC127"/>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cell r="BW128"/>
          <cell r="BX128"/>
          <cell r="BY128"/>
          <cell r="BZ128"/>
          <cell r="CA128"/>
          <cell r="CB128"/>
          <cell r="CC128"/>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cell r="BW341"/>
          <cell r="BX341"/>
          <cell r="BY341"/>
          <cell r="BZ341"/>
          <cell r="CA341"/>
          <cell r="CB341"/>
          <cell r="CC341"/>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cell r="BW357"/>
          <cell r="BX357"/>
          <cell r="BY357"/>
          <cell r="BZ357"/>
          <cell r="CA357"/>
          <cell r="CB357"/>
          <cell r="CC357"/>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cell r="CI365"/>
          <cell r="CJ365"/>
          <cell r="CK365"/>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cell r="BW373"/>
          <cell r="BX373"/>
          <cell r="BY373"/>
          <cell r="BZ373"/>
          <cell r="CA373"/>
          <cell r="CB373"/>
          <cell r="CC373"/>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cell r="BW378"/>
          <cell r="BX378"/>
          <cell r="BY378"/>
          <cell r="BZ378"/>
          <cell r="CA378"/>
          <cell r="CB378"/>
          <cell r="CC378"/>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cell r="BW413"/>
          <cell r="BX413"/>
          <cell r="BY413"/>
          <cell r="BZ413"/>
          <cell r="CA413"/>
          <cell r="CB413"/>
          <cell r="CC413"/>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cell r="BW481"/>
          <cell r="BX481"/>
          <cell r="BY481"/>
          <cell r="BZ481"/>
          <cell r="CA481"/>
          <cell r="CB481"/>
          <cell r="CC481"/>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cell r="BW484"/>
          <cell r="BX484"/>
          <cell r="BY484"/>
          <cell r="BZ484"/>
          <cell r="CA484"/>
          <cell r="CB484"/>
          <cell r="CC484"/>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cell r="BW487"/>
          <cell r="BX487"/>
          <cell r="BY487"/>
          <cell r="BZ487"/>
          <cell r="CA487"/>
          <cell r="CB487"/>
          <cell r="CC487"/>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cell r="BW491"/>
          <cell r="BX491"/>
          <cell r="BY491"/>
          <cell r="BZ491"/>
          <cell r="CA491"/>
          <cell r="CB491"/>
          <cell r="CC491"/>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เขตเชียงใหม่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เขตเชียงใหม่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เขตเชียงใหม่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เขตเชียงใหม่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เขตเชียงใหม่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เขตเชียงใหม่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เขตเชียงใหม่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เขตเชียงใหม่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เขตเชียงใหม่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เขตเชียงใหม่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เขตเชียงใหม่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เขตเชียงใหม่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เขตเชียงใหม่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เขตเชียงใหม่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เขตเชียงใหม่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เขตเชียงใหม่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เขตเชียงใหม่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เขตเชียงใหม่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เขตเชียงใหม่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เขตเชียงใหม่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เขตเชียงใหม่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เขตเชียงใหม่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เขตเชียงใหม่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เขตเชียงใหม่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เขตเชียงใหม่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เขตเชียงใหม่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เขตเชียงใหม่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เขตเชียงใหม่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เขตเชียงใหม่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เขตเชียงใหม่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เขตเชียงใหม่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เขตเชียงใหม่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เขตเชียงใหม่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เขตเชียงใหม่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21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cell r="P1800"/>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cell r="P1801"/>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cell r="P1826"/>
          <cell r="Q1826"/>
          <cell r="R1826"/>
          <cell r="S1826" t="str">
            <v>จังหวัดฮอด</v>
          </cell>
          <cell r="T1826" t="str">
            <v>ผบE283</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cell r="P1830"/>
          <cell r="Q1830"/>
          <cell r="R1830"/>
          <cell r="S1830" t="str">
            <v>จังหวัดฮอด</v>
          </cell>
          <cell r="T1830" t="str">
            <v>ผบE282</v>
          </cell>
          <cell r="U1830">
            <v>2567</v>
          </cell>
          <cell r="V1830"/>
          <cell r="W1830"/>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BC1913"/>
          <cell r="BD1913"/>
          <cell r="BE1913"/>
          <cell r="BF1913"/>
          <cell r="BG1913"/>
          <cell r="BH1913"/>
          <cell r="BI1913"/>
          <cell r="BJ1913"/>
          <cell r="BK1913"/>
          <cell r="BL1913" t="str">
            <v>นางสาวรุ่งนภา ปัญญา</v>
          </cell>
          <cell r="BM1913"/>
          <cell r="BP1913"/>
          <cell r="BS1913"/>
          <cell r="BX1913"/>
          <cell r="BZ1913"/>
          <cell r="CA1913"/>
          <cell r="CB1913"/>
          <cell r="CC1913"/>
          <cell r="CD1913"/>
          <cell r="CE1913"/>
          <cell r="CF1913"/>
          <cell r="CG1913"/>
          <cell r="CH1913"/>
          <cell r="CI1913"/>
          <cell r="CJ1913"/>
          <cell r="CK1913"/>
          <cell r="CL1913"/>
          <cell r="CM1913"/>
          <cell r="CN1913"/>
          <cell r="CO1913"/>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cell r="CE45"/>
          <cell r="CF45"/>
          <cell r="CG45"/>
          <cell r="CH45"/>
          <cell r="CI45"/>
          <cell r="CJ45"/>
          <cell r="CK45"/>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cell r="CE54"/>
          <cell r="CF54"/>
          <cell r="CG54"/>
          <cell r="CH54"/>
          <cell r="CI54"/>
          <cell r="CJ54"/>
          <cell r="CK54"/>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cell r="CE165"/>
          <cell r="CF165"/>
          <cell r="CG165"/>
          <cell r="CH165"/>
          <cell r="CI165"/>
          <cell r="CJ165"/>
          <cell r="CK165"/>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cell r="CE188"/>
          <cell r="CF188"/>
          <cell r="CG188"/>
          <cell r="CH188"/>
          <cell r="CI188"/>
          <cell r="CJ188"/>
          <cell r="CK188"/>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cell r="CE214"/>
          <cell r="CF214"/>
          <cell r="CG214"/>
          <cell r="CH214"/>
          <cell r="CI214"/>
          <cell r="CJ214"/>
          <cell r="CK214"/>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 xml:space="preserve">สืบทรัพย์ (คำสั่ง 23/3/2565)//สืบแล้ว  รายงานผล วันที่ 24/5/2565 // สืบรอบ 2 (คำสั่ง 21/9/2566)//สืบครั้งที่ 2 รายงานผลสืบ </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cell r="CE446"/>
          <cell r="CF446"/>
          <cell r="CG446"/>
          <cell r="CH446"/>
          <cell r="CI446"/>
          <cell r="CJ446"/>
          <cell r="CK446"/>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ไชยยันต์</v>
          </cell>
          <cell r="J1097" t="str">
            <v>ยาพรม</v>
          </cell>
          <cell r="K1097"/>
          <cell r="L1097" t="str">
            <v>ไชยปราการ</v>
          </cell>
          <cell r="M1097" t="str">
            <v>เชียงใหม่ 2</v>
          </cell>
          <cell r="N1097">
            <v>8</v>
          </cell>
          <cell r="O1097"/>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v>
          </cell>
          <cell r="BC1097"/>
          <cell r="BD1097"/>
          <cell r="BE1097"/>
          <cell r="BF1097"/>
          <cell r="BG1097"/>
          <cell r="BH1097"/>
          <cell r="BI1097"/>
          <cell r="BJ1097"/>
          <cell r="BK1097"/>
          <cell r="BL1097"/>
          <cell r="BM1097"/>
          <cell r="BN1097"/>
          <cell r="BO1097"/>
          <cell r="BP1097"/>
          <cell r="BQ1097"/>
          <cell r="BR1097"/>
          <cell r="BS1097"/>
          <cell r="BT1097" t="str">
            <v>นายไชยยันต์ ยาพรม</v>
          </cell>
          <cell r="BU1097">
            <v>0</v>
          </cell>
          <cell r="BV1097"/>
          <cell r="BW1097"/>
          <cell r="BX1097"/>
          <cell r="BY1097"/>
          <cell r="BZ1097"/>
          <cell r="CA1097"/>
          <cell r="CB1097"/>
          <cell r="CC1097"/>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H1172" t="str">
            <v>นาย</v>
          </cell>
          <cell r="I1172" t="str">
            <v>สถาร</v>
          </cell>
          <cell r="J1172" t="str">
            <v>อินเป็ง</v>
          </cell>
          <cell r="K1172" t="str">
            <v>3-5015-00448-25-7</v>
          </cell>
          <cell r="L1172" t="str">
            <v>บิ๊กซี หางดง</v>
          </cell>
          <cell r="M1172" t="str">
            <v>เชียงใหม่ 3</v>
          </cell>
          <cell r="N1172">
            <v>8</v>
          </cell>
          <cell r="O1172"/>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cell r="P1180"/>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cell r="P1183"/>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cell r="H1197" t="str">
            <v>นางสาว</v>
          </cell>
          <cell r="I1197" t="str">
            <v xml:space="preserve">อณะฐพร </v>
          </cell>
          <cell r="J1197" t="str">
            <v>พึ่งแย้ม</v>
          </cell>
          <cell r="K1197"/>
          <cell r="L1197" t="str">
            <v>บวกครกหลวง</v>
          </cell>
          <cell r="M1197" t="str">
            <v>เชียงใหม่ 3</v>
          </cell>
          <cell r="N1197">
            <v>8</v>
          </cell>
          <cell r="O1197"/>
          <cell r="P1197"/>
          <cell r="Q1197"/>
          <cell r="R1197"/>
          <cell r="S1197"/>
          <cell r="T1197"/>
          <cell r="U1197"/>
          <cell r="V1197"/>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t="str">
            <v>นางสาวอณะฐพร  พึ่งแย้ม</v>
          </cell>
          <cell r="BU1197">
            <v>0</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-ไม่พบว่ามีกรรมสิทธิ์ในที่ดิน อ.เมือง จ.พิษณุโลก
-พบว่ามีกรรมสิทธิ์ในที่ดิน โฉนดเลขที่ 76691 ต.ตาคลี อ.ตาคลี จ.นครสวรรค์
-พบว่ามีกรรมสิทธิ์ในที่ดิน โฉนดเลขที่ 76924 ต.ตาคลี อ.ตาคลี จ.นครสวรรค์
-พบว่ามีกรรมสิทธิ์ที่ดิน โฉนดเลขที่ 19794 ต.ในเมือง อ.เมือง จ.ขอนแก่น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cell r="L1238" t="str">
            <v>ฝาง</v>
          </cell>
          <cell r="M1238" t="str">
            <v>เชียงใหม่ 2</v>
          </cell>
          <cell r="N1238">
            <v>8</v>
          </cell>
          <cell r="O1238"/>
          <cell r="P1238"/>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cell r="C1266"/>
          <cell r="D1266"/>
          <cell r="E1266"/>
          <cell r="F1266"/>
          <cell r="G1266"/>
          <cell r="H1266"/>
          <cell r="I1266"/>
          <cell r="J1266"/>
          <cell r="K1266"/>
          <cell r="L1266"/>
          <cell r="M1266"/>
          <cell r="N1266"/>
          <cell r="O1266"/>
          <cell r="P1266"/>
          <cell r="Q1266"/>
          <cell r="R1266"/>
          <cell r="S1266"/>
          <cell r="T1266"/>
          <cell r="U1266"/>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cell r="BM1266"/>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cell r="C1267"/>
          <cell r="D1267"/>
          <cell r="E1267"/>
          <cell r="F1267"/>
          <cell r="G1267"/>
          <cell r="H1267"/>
          <cell r="I1267"/>
          <cell r="J1267"/>
          <cell r="K1267"/>
          <cell r="L1267"/>
          <cell r="M1267"/>
          <cell r="N1267"/>
          <cell r="O1267"/>
          <cell r="P1267"/>
          <cell r="Q1267"/>
          <cell r="R1267"/>
          <cell r="S1267"/>
          <cell r="T1267"/>
          <cell r="U1267"/>
          <cell r="V1267"/>
          <cell r="W1267"/>
          <cell r="X1267"/>
          <cell r="Y1267"/>
          <cell r="Z1267"/>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cell r="C1268"/>
          <cell r="D1268"/>
          <cell r="E1268"/>
          <cell r="F1268"/>
          <cell r="G1268"/>
          <cell r="H1268"/>
          <cell r="I1268"/>
          <cell r="J1268"/>
          <cell r="K1268"/>
          <cell r="L1268"/>
          <cell r="M1268"/>
          <cell r="N1268"/>
          <cell r="O1268"/>
          <cell r="P1268"/>
          <cell r="Q1268"/>
          <cell r="R1268"/>
          <cell r="S1268"/>
          <cell r="T1268"/>
          <cell r="U1268"/>
          <cell r="V1268"/>
          <cell r="W1268"/>
          <cell r="X1268"/>
          <cell r="Y1268"/>
          <cell r="Z1268"/>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cell r="C1269"/>
          <cell r="D1269"/>
          <cell r="E1269"/>
          <cell r="F1269"/>
          <cell r="G1269"/>
          <cell r="H1269"/>
          <cell r="I1269"/>
          <cell r="J1269"/>
          <cell r="K1269"/>
          <cell r="L1269"/>
          <cell r="M1269"/>
          <cell r="N1269"/>
          <cell r="O1269"/>
          <cell r="P1269"/>
          <cell r="Q1269"/>
          <cell r="R1269"/>
          <cell r="S1269"/>
          <cell r="T1269"/>
          <cell r="U1269"/>
          <cell r="V1269"/>
          <cell r="W1269"/>
          <cell r="X1269"/>
          <cell r="Y1269"/>
          <cell r="Z1269"/>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cell r="C1270"/>
          <cell r="D1270"/>
          <cell r="E1270"/>
          <cell r="F1270"/>
          <cell r="G1270"/>
          <cell r="H1270"/>
          <cell r="I1270"/>
          <cell r="J1270"/>
          <cell r="K1270"/>
          <cell r="L1270"/>
          <cell r="M1270"/>
          <cell r="N1270"/>
          <cell r="O1270"/>
          <cell r="P1270"/>
          <cell r="Q1270"/>
          <cell r="R1270"/>
          <cell r="S1270"/>
          <cell r="T1270"/>
          <cell r="U1270"/>
          <cell r="V1270"/>
          <cell r="W1270"/>
          <cell r="X1270"/>
          <cell r="Y1270"/>
          <cell r="Z1270"/>
          <cell r="AA1270"/>
          <cell r="AB1270"/>
          <cell r="AC1270"/>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cell r="BM1270"/>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cell r="C1271"/>
          <cell r="D1271"/>
          <cell r="E1271"/>
          <cell r="F1271"/>
          <cell r="G1271"/>
          <cell r="H1271"/>
          <cell r="I1271"/>
          <cell r="J1271"/>
          <cell r="K1271"/>
          <cell r="L1271"/>
          <cell r="M1271"/>
          <cell r="N1271"/>
          <cell r="O1271"/>
          <cell r="P1271"/>
          <cell r="Q1271"/>
          <cell r="R1271"/>
          <cell r="S1271"/>
          <cell r="T1271"/>
          <cell r="U1271"/>
          <cell r="V1271"/>
          <cell r="W1271"/>
          <cell r="X1271"/>
          <cell r="Y1271"/>
          <cell r="Z1271"/>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cell r="BM1271"/>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cell r="C1272"/>
          <cell r="D1272"/>
          <cell r="E1272"/>
          <cell r="F1272"/>
          <cell r="G1272"/>
          <cell r="H1272"/>
          <cell r="I1272"/>
          <cell r="J1272"/>
          <cell r="K1272"/>
          <cell r="L1272"/>
          <cell r="M1272"/>
          <cell r="N1272"/>
          <cell r="O1272"/>
          <cell r="P1272"/>
          <cell r="Q1272"/>
          <cell r="R1272"/>
          <cell r="S1272"/>
          <cell r="T1272"/>
          <cell r="U1272"/>
          <cell r="V1272"/>
          <cell r="W1272"/>
          <cell r="X1272"/>
          <cell r="Y1272"/>
          <cell r="Z1272"/>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cell r="BM1272"/>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cell r="C1273"/>
          <cell r="D1273"/>
          <cell r="E1273"/>
          <cell r="F1273"/>
          <cell r="G1273"/>
          <cell r="H1273"/>
          <cell r="I1273"/>
          <cell r="J1273"/>
          <cell r="K1273"/>
          <cell r="L1273"/>
          <cell r="M1273"/>
          <cell r="N1273"/>
          <cell r="O1273"/>
          <cell r="P1273"/>
          <cell r="Q1273"/>
          <cell r="R1273"/>
          <cell r="S1273"/>
          <cell r="T1273"/>
          <cell r="U1273"/>
          <cell r="V1273"/>
          <cell r="W1273"/>
          <cell r="X1273"/>
          <cell r="Y1273"/>
          <cell r="Z1273"/>
          <cell r="AA1273"/>
          <cell r="AB1273"/>
          <cell r="AC1273"/>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cell r="BM1273"/>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cell r="C1274"/>
          <cell r="D1274"/>
          <cell r="E1274"/>
          <cell r="F1274"/>
          <cell r="G1274"/>
          <cell r="H1274"/>
          <cell r="I1274"/>
          <cell r="J1274"/>
          <cell r="K1274"/>
          <cell r="L1274"/>
          <cell r="M1274"/>
          <cell r="N1274"/>
          <cell r="O1274"/>
          <cell r="P1274"/>
          <cell r="Q1274"/>
          <cell r="R1274"/>
          <cell r="S1274"/>
          <cell r="T1274"/>
          <cell r="U1274"/>
          <cell r="V1274"/>
          <cell r="W1274"/>
          <cell r="X1274"/>
          <cell r="Y1274"/>
          <cell r="Z1274"/>
          <cell r="AA1274"/>
          <cell r="AB1274"/>
          <cell r="AC1274"/>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cell r="BM1274"/>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cell r="C1275"/>
          <cell r="D1275"/>
          <cell r="E1275"/>
          <cell r="F1275"/>
          <cell r="G1275"/>
          <cell r="H1275"/>
          <cell r="I1275"/>
          <cell r="J1275"/>
          <cell r="K1275"/>
          <cell r="L1275"/>
          <cell r="M1275"/>
          <cell r="N1275"/>
          <cell r="O1275"/>
          <cell r="P1275"/>
          <cell r="Q1275"/>
          <cell r="R1275"/>
          <cell r="S1275"/>
          <cell r="T1275"/>
          <cell r="U1275"/>
          <cell r="V1275"/>
          <cell r="W1275"/>
          <cell r="X1275"/>
          <cell r="Y1275"/>
          <cell r="Z1275"/>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cell r="BM1275"/>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cell r="C1276"/>
          <cell r="D1276"/>
          <cell r="E1276"/>
          <cell r="F1276"/>
          <cell r="G1276"/>
          <cell r="H1276"/>
          <cell r="I1276"/>
          <cell r="J1276"/>
          <cell r="K1276"/>
          <cell r="L1276"/>
          <cell r="M1276"/>
          <cell r="N1276"/>
          <cell r="O1276"/>
          <cell r="P1276"/>
          <cell r="Q1276"/>
          <cell r="R1276"/>
          <cell r="S1276"/>
          <cell r="T1276"/>
          <cell r="U1276"/>
          <cell r="V1276"/>
          <cell r="W1276"/>
          <cell r="X1276"/>
          <cell r="Y1276"/>
          <cell r="Z1276"/>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cell r="BM1276"/>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cell r="C1277"/>
          <cell r="D1277"/>
          <cell r="E1277"/>
          <cell r="F1277"/>
          <cell r="G1277"/>
          <cell r="H1277"/>
          <cell r="I1277"/>
          <cell r="J1277"/>
          <cell r="K1277"/>
          <cell r="L1277"/>
          <cell r="M1277"/>
          <cell r="N1277"/>
          <cell r="O1277"/>
          <cell r="P1277"/>
          <cell r="Q1277"/>
          <cell r="R1277"/>
          <cell r="S1277"/>
          <cell r="T1277"/>
          <cell r="U1277"/>
          <cell r="V1277"/>
          <cell r="W1277"/>
          <cell r="X1277"/>
          <cell r="Y1277"/>
          <cell r="Z1277"/>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cell r="BM1277"/>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cell r="C1278"/>
          <cell r="D1278"/>
          <cell r="E1278"/>
          <cell r="F1278"/>
          <cell r="G1278"/>
          <cell r="H1278"/>
          <cell r="I1278"/>
          <cell r="J1278"/>
          <cell r="K1278"/>
          <cell r="L1278"/>
          <cell r="M1278"/>
          <cell r="N1278"/>
          <cell r="O1278"/>
          <cell r="P1278"/>
          <cell r="Q1278"/>
          <cell r="R1278"/>
          <cell r="S1278"/>
          <cell r="T1278"/>
          <cell r="U1278"/>
          <cell r="V1278"/>
          <cell r="W1278"/>
          <cell r="X1278"/>
          <cell r="Y1278"/>
          <cell r="Z1278"/>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cell r="BM1278"/>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cell r="C1279"/>
          <cell r="D1279"/>
          <cell r="E1279"/>
          <cell r="F1279"/>
          <cell r="G1279"/>
          <cell r="H1279"/>
          <cell r="I1279"/>
          <cell r="J1279"/>
          <cell r="K1279"/>
          <cell r="L1279"/>
          <cell r="M1279"/>
          <cell r="N1279"/>
          <cell r="O1279"/>
          <cell r="P1279"/>
          <cell r="Q1279"/>
          <cell r="R1279"/>
          <cell r="S1279"/>
          <cell r="T1279"/>
          <cell r="U1279"/>
          <cell r="V1279"/>
          <cell r="W1279"/>
          <cell r="X1279"/>
          <cell r="Y1279"/>
          <cell r="Z1279"/>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cell r="BM1279"/>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cell r="C1280"/>
          <cell r="D1280"/>
          <cell r="E1280"/>
          <cell r="F1280"/>
          <cell r="G1280"/>
          <cell r="H1280"/>
          <cell r="I1280"/>
          <cell r="J1280"/>
          <cell r="K1280"/>
          <cell r="L1280"/>
          <cell r="M1280"/>
          <cell r="N1280"/>
          <cell r="O1280"/>
          <cell r="P1280"/>
          <cell r="Q1280"/>
          <cell r="R1280"/>
          <cell r="S1280"/>
          <cell r="T1280"/>
          <cell r="U1280"/>
          <cell r="V1280"/>
          <cell r="W1280"/>
          <cell r="X1280"/>
          <cell r="Y1280"/>
          <cell r="Z1280"/>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cell r="BM1280"/>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cell r="C1281"/>
          <cell r="D1281"/>
          <cell r="E1281"/>
          <cell r="F1281"/>
          <cell r="G1281"/>
          <cell r="H1281"/>
          <cell r="I1281"/>
          <cell r="J1281"/>
          <cell r="K1281"/>
          <cell r="L1281"/>
          <cell r="M1281"/>
          <cell r="N1281"/>
          <cell r="O1281"/>
          <cell r="P1281"/>
          <cell r="Q1281"/>
          <cell r="R1281"/>
          <cell r="S1281"/>
          <cell r="T1281"/>
          <cell r="U1281"/>
          <cell r="V1281"/>
          <cell r="W1281"/>
          <cell r="X1281"/>
          <cell r="Y1281"/>
          <cell r="Z1281"/>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cell r="BC1281"/>
          <cell r="BD1281"/>
          <cell r="BE1281"/>
          <cell r="BF1281"/>
          <cell r="BG1281"/>
          <cell r="BH1281"/>
          <cell r="BI1281"/>
          <cell r="BJ1281"/>
          <cell r="BK1281"/>
          <cell r="BL1281"/>
          <cell r="BM1281"/>
          <cell r="BN1281"/>
          <cell r="BO1281"/>
          <cell r="BP1281"/>
          <cell r="BQ1281"/>
          <cell r="BR1281"/>
          <cell r="BS1281"/>
          <cell r="BT1281"/>
          <cell r="BU1281"/>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cell r="C1282"/>
          <cell r="D1282"/>
          <cell r="E1282"/>
          <cell r="F1282"/>
          <cell r="G1282"/>
          <cell r="H1282"/>
          <cell r="I1282"/>
          <cell r="J1282"/>
          <cell r="K1282"/>
          <cell r="L1282"/>
          <cell r="M1282"/>
          <cell r="N1282"/>
          <cell r="O1282"/>
          <cell r="P1282"/>
          <cell r="Q1282"/>
          <cell r="R1282"/>
          <cell r="S1282"/>
          <cell r="T1282"/>
          <cell r="U1282"/>
          <cell r="V1282"/>
          <cell r="W1282"/>
          <cell r="X1282"/>
          <cell r="Y1282"/>
          <cell r="Z1282"/>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cell r="BC1282"/>
          <cell r="BD1282"/>
          <cell r="BE1282"/>
          <cell r="BF1282"/>
          <cell r="BG1282"/>
          <cell r="BH1282"/>
          <cell r="BI1282"/>
          <cell r="BJ1282"/>
          <cell r="BK1282"/>
          <cell r="BL1282"/>
          <cell r="BM1282"/>
          <cell r="BN1282"/>
          <cell r="BO1282"/>
          <cell r="BP1282"/>
          <cell r="BQ1282"/>
          <cell r="BR1282"/>
          <cell r="BS1282"/>
          <cell r="BT1282"/>
          <cell r="BU1282"/>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cell r="C1283"/>
          <cell r="D1283"/>
          <cell r="E1283"/>
          <cell r="F1283"/>
          <cell r="G1283"/>
          <cell r="H1283"/>
          <cell r="I1283"/>
          <cell r="J1283"/>
          <cell r="K1283"/>
          <cell r="L1283"/>
          <cell r="M1283"/>
          <cell r="N1283"/>
          <cell r="O1283"/>
          <cell r="P1283"/>
          <cell r="Q1283"/>
          <cell r="R1283"/>
          <cell r="S1283"/>
          <cell r="T1283"/>
          <cell r="U1283"/>
          <cell r="V1283"/>
          <cell r="W1283"/>
          <cell r="X1283"/>
          <cell r="Y1283"/>
          <cell r="Z1283"/>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cell r="BC1283"/>
          <cell r="BD1283"/>
          <cell r="BE1283"/>
          <cell r="BF1283"/>
          <cell r="BG1283"/>
          <cell r="BH1283"/>
          <cell r="BI1283"/>
          <cell r="BJ1283"/>
          <cell r="BK1283"/>
          <cell r="BL1283"/>
          <cell r="BM1283"/>
          <cell r="BN1283"/>
          <cell r="BO1283"/>
          <cell r="BP1283"/>
          <cell r="BQ1283"/>
          <cell r="BR1283"/>
          <cell r="BS1283"/>
          <cell r="BT1283"/>
          <cell r="BU1283"/>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cell r="C1284"/>
          <cell r="D1284"/>
          <cell r="E1284"/>
          <cell r="F1284"/>
          <cell r="G1284"/>
          <cell r="H1284"/>
          <cell r="I1284"/>
          <cell r="J1284"/>
          <cell r="K1284"/>
          <cell r="L1284"/>
          <cell r="M1284"/>
          <cell r="N1284"/>
          <cell r="O1284"/>
          <cell r="P1284"/>
          <cell r="Q1284"/>
          <cell r="R1284"/>
          <cell r="S1284"/>
          <cell r="T1284"/>
          <cell r="U1284"/>
          <cell r="V1284"/>
          <cell r="W1284"/>
          <cell r="X1284"/>
          <cell r="Y1284"/>
          <cell r="Z1284"/>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cell r="BC1284"/>
          <cell r="BD1284"/>
          <cell r="BE1284"/>
          <cell r="BF1284"/>
          <cell r="BG1284"/>
          <cell r="BH1284"/>
          <cell r="BI1284"/>
          <cell r="BJ1284"/>
          <cell r="BK1284"/>
          <cell r="BL1284"/>
          <cell r="BM1284"/>
          <cell r="BN1284"/>
          <cell r="BO1284"/>
          <cell r="BP1284"/>
          <cell r="BQ1284"/>
          <cell r="BR1284"/>
          <cell r="BS1284"/>
          <cell r="BT1284"/>
          <cell r="BU1284"/>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cell r="C1285"/>
          <cell r="D1285"/>
          <cell r="E1285"/>
          <cell r="F1285"/>
          <cell r="G1285"/>
          <cell r="H1285"/>
          <cell r="I1285"/>
          <cell r="J1285"/>
          <cell r="K1285"/>
          <cell r="L1285"/>
          <cell r="M1285"/>
          <cell r="N1285"/>
          <cell r="O1285"/>
          <cell r="P1285"/>
          <cell r="Q1285"/>
          <cell r="R1285"/>
          <cell r="S1285"/>
          <cell r="T1285"/>
          <cell r="U1285"/>
          <cell r="V1285"/>
          <cell r="W1285"/>
          <cell r="X1285"/>
          <cell r="Y1285"/>
          <cell r="Z1285"/>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cell r="BC1285"/>
          <cell r="BD1285"/>
          <cell r="BE1285"/>
          <cell r="BF1285"/>
          <cell r="BG1285"/>
          <cell r="BH1285"/>
          <cell r="BI1285"/>
          <cell r="BJ1285"/>
          <cell r="BK1285"/>
          <cell r="BL1285"/>
          <cell r="BM1285"/>
          <cell r="BN1285"/>
          <cell r="BO1285"/>
          <cell r="BP1285"/>
          <cell r="BQ1285"/>
          <cell r="BR1285"/>
          <cell r="BS1285"/>
          <cell r="BT1285"/>
          <cell r="BU1285"/>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cell r="C1286"/>
          <cell r="D1286"/>
          <cell r="E1286"/>
          <cell r="F1286"/>
          <cell r="G1286"/>
          <cell r="H1286"/>
          <cell r="I1286"/>
          <cell r="J1286"/>
          <cell r="K1286"/>
          <cell r="L1286"/>
          <cell r="M1286"/>
          <cell r="N1286"/>
          <cell r="O1286"/>
          <cell r="P1286"/>
          <cell r="Q1286"/>
          <cell r="R1286"/>
          <cell r="S1286"/>
          <cell r="T1286"/>
          <cell r="U1286"/>
          <cell r="V1286"/>
          <cell r="W1286"/>
          <cell r="X1286"/>
          <cell r="Y1286"/>
          <cell r="Z1286"/>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cell r="BC1286"/>
          <cell r="BD1286"/>
          <cell r="BE1286"/>
          <cell r="BF1286"/>
          <cell r="BG1286"/>
          <cell r="BH1286"/>
          <cell r="BI1286"/>
          <cell r="BJ1286"/>
          <cell r="BK1286"/>
          <cell r="BL1286"/>
          <cell r="BM1286"/>
          <cell r="BN1286"/>
          <cell r="BO1286"/>
          <cell r="BP1286"/>
          <cell r="BQ1286"/>
          <cell r="BR1286"/>
          <cell r="BS1286"/>
          <cell r="BT1286"/>
          <cell r="BU1286"/>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cell r="C1287"/>
          <cell r="D1287"/>
          <cell r="E1287"/>
          <cell r="F1287"/>
          <cell r="G1287"/>
          <cell r="H1287"/>
          <cell r="I1287"/>
          <cell r="J1287"/>
          <cell r="K1287"/>
          <cell r="L1287"/>
          <cell r="M1287"/>
          <cell r="N1287"/>
          <cell r="O1287"/>
          <cell r="P1287"/>
          <cell r="Q1287"/>
          <cell r="R1287"/>
          <cell r="S1287"/>
          <cell r="T1287"/>
          <cell r="U1287"/>
          <cell r="V1287"/>
          <cell r="W1287"/>
          <cell r="X1287"/>
          <cell r="Y1287"/>
          <cell r="Z1287"/>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cell r="BC1287"/>
          <cell r="BD1287"/>
          <cell r="BE1287"/>
          <cell r="BF1287"/>
          <cell r="BG1287"/>
          <cell r="BH1287"/>
          <cell r="BI1287"/>
          <cell r="BJ1287"/>
          <cell r="BK1287"/>
          <cell r="BL1287"/>
          <cell r="BM1287"/>
          <cell r="BN1287"/>
          <cell r="BO1287"/>
          <cell r="BP1287"/>
          <cell r="BQ1287"/>
          <cell r="BR1287"/>
          <cell r="BS1287"/>
          <cell r="BT1287"/>
          <cell r="BU1287"/>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cell r="C1288"/>
          <cell r="D1288"/>
          <cell r="E1288"/>
          <cell r="F1288"/>
          <cell r="G1288"/>
          <cell r="H1288"/>
          <cell r="I1288"/>
          <cell r="J1288"/>
          <cell r="K1288"/>
          <cell r="L1288"/>
          <cell r="M1288"/>
          <cell r="N1288"/>
          <cell r="O1288"/>
          <cell r="P1288"/>
          <cell r="Q1288"/>
          <cell r="R1288"/>
          <cell r="S1288"/>
          <cell r="T1288"/>
          <cell r="U1288"/>
          <cell r="V1288"/>
          <cell r="W1288"/>
          <cell r="X1288"/>
          <cell r="Y1288"/>
          <cell r="Z1288"/>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cell r="BC1288"/>
          <cell r="BD1288"/>
          <cell r="BE1288"/>
          <cell r="BF1288"/>
          <cell r="BG1288"/>
          <cell r="BH1288"/>
          <cell r="BI1288"/>
          <cell r="BJ1288"/>
          <cell r="BK1288"/>
          <cell r="BL1288"/>
          <cell r="BM1288"/>
          <cell r="BN1288"/>
          <cell r="BO1288"/>
          <cell r="BP1288"/>
          <cell r="BQ1288"/>
          <cell r="BR1288"/>
          <cell r="BS1288"/>
          <cell r="BT1288"/>
          <cell r="BU1288"/>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cell r="C1289"/>
          <cell r="D1289"/>
          <cell r="E1289"/>
          <cell r="F1289"/>
          <cell r="G1289"/>
          <cell r="H1289"/>
          <cell r="I1289"/>
          <cell r="J1289"/>
          <cell r="K1289"/>
          <cell r="L1289"/>
          <cell r="M1289"/>
          <cell r="N1289"/>
          <cell r="O1289"/>
          <cell r="P1289"/>
          <cell r="Q1289"/>
          <cell r="R1289"/>
          <cell r="S1289"/>
          <cell r="T1289"/>
          <cell r="U1289"/>
          <cell r="V1289"/>
          <cell r="W1289"/>
          <cell r="X1289"/>
          <cell r="Y1289"/>
          <cell r="Z1289"/>
          <cell r="AA1289"/>
          <cell r="AB1289"/>
          <cell r="AC1289"/>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cell r="BC1289"/>
          <cell r="BD1289"/>
          <cell r="BE1289"/>
          <cell r="BF1289"/>
          <cell r="BG1289"/>
          <cell r="BH1289"/>
          <cell r="BI1289"/>
          <cell r="BJ1289"/>
          <cell r="BK1289"/>
          <cell r="BL1289"/>
          <cell r="BM1289"/>
          <cell r="BN1289"/>
          <cell r="BO1289"/>
          <cell r="BP1289"/>
          <cell r="BQ1289"/>
          <cell r="BR1289"/>
          <cell r="BS1289"/>
          <cell r="BT1289"/>
          <cell r="BU1289"/>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cell r="C1290"/>
          <cell r="D1290"/>
          <cell r="E1290"/>
          <cell r="F1290"/>
          <cell r="G1290"/>
          <cell r="H1290"/>
          <cell r="I1290"/>
          <cell r="J1290"/>
          <cell r="K1290"/>
          <cell r="L1290"/>
          <cell r="M1290"/>
          <cell r="N1290"/>
          <cell r="O1290"/>
          <cell r="P1290"/>
          <cell r="Q1290"/>
          <cell r="R1290"/>
          <cell r="S1290"/>
          <cell r="T1290"/>
          <cell r="U1290"/>
          <cell r="V1290"/>
          <cell r="W1290"/>
          <cell r="X1290"/>
          <cell r="Y1290"/>
          <cell r="Z1290"/>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cell r="BC1290"/>
          <cell r="BD1290"/>
          <cell r="BE1290"/>
          <cell r="BF1290"/>
          <cell r="BG1290"/>
          <cell r="BH1290"/>
          <cell r="BI1290"/>
          <cell r="BJ1290"/>
          <cell r="BK1290"/>
          <cell r="BL1290"/>
          <cell r="BM1290"/>
          <cell r="BN1290"/>
          <cell r="BO1290"/>
          <cell r="BP1290"/>
          <cell r="BQ1290"/>
          <cell r="BR1290"/>
          <cell r="BS1290"/>
          <cell r="BT1290"/>
          <cell r="BU1290"/>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cell r="C1291"/>
          <cell r="D1291"/>
          <cell r="E1291"/>
          <cell r="F1291"/>
          <cell r="G1291"/>
          <cell r="H1291"/>
          <cell r="I1291"/>
          <cell r="J1291"/>
          <cell r="K1291"/>
          <cell r="L1291"/>
          <cell r="M1291"/>
          <cell r="N1291"/>
          <cell r="O1291"/>
          <cell r="P1291"/>
          <cell r="Q1291"/>
          <cell r="R1291"/>
          <cell r="S1291"/>
          <cell r="T1291"/>
          <cell r="U1291"/>
          <cell r="V1291"/>
          <cell r="W1291"/>
          <cell r="X1291"/>
          <cell r="Y1291"/>
          <cell r="Z1291"/>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cell r="BM1291"/>
          <cell r="BN1291"/>
          <cell r="BO1291"/>
          <cell r="BP1291"/>
          <cell r="BQ1291"/>
          <cell r="BR1291"/>
          <cell r="BS1291"/>
          <cell r="BT1291"/>
          <cell r="BU1291"/>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cell r="C1292"/>
          <cell r="D1292"/>
          <cell r="E1292"/>
          <cell r="F1292"/>
          <cell r="G1292"/>
          <cell r="H1292"/>
          <cell r="I1292"/>
          <cell r="J1292"/>
          <cell r="K1292"/>
          <cell r="L1292"/>
          <cell r="M1292"/>
          <cell r="N1292"/>
          <cell r="O1292"/>
          <cell r="P1292"/>
          <cell r="Q1292"/>
          <cell r="R1292"/>
          <cell r="S1292"/>
          <cell r="T1292"/>
          <cell r="U1292"/>
          <cell r="V1292"/>
          <cell r="W1292"/>
          <cell r="X1292"/>
          <cell r="Y1292"/>
          <cell r="Z1292"/>
          <cell r="AA1292"/>
          <cell r="AB1292"/>
          <cell r="AC1292"/>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cell r="BM1292"/>
          <cell r="BN1292"/>
          <cell r="BO1292"/>
          <cell r="BP1292"/>
          <cell r="BQ1292"/>
          <cell r="BR1292"/>
          <cell r="BS1292"/>
          <cell r="BT1292"/>
          <cell r="BU1292"/>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dataCellStyle="Comma"/>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B9" sqref="B9"/>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244</v>
      </c>
      <c r="I1" s="248">
        <v>946</v>
      </c>
    </row>
    <row r="2" spans="1:11">
      <c r="A2" s="143" t="s">
        <v>252</v>
      </c>
      <c r="B2" s="145" t="str" cm="1">
        <f t="array" ref="B2">_xlfn.IFS(I1&lt;850,VLOOKUP(I1,[1]บังคับคดี!$B:$ZZ,60,0),AND(I1&gt;=850,I1&lt;1435),VLOOKUP(I1,'[1]บังคับคดีใหม่ ปี2563-2564'!$B:$ZZ,63,0),I1&gt;=1435,VLOOKUP(I1,'[1]สืบทรัพย์ ปี 2564-25666'!$B:$ZZ,71,0))</f>
        <v>นางญาณภัทร    จันทร์หอม</v>
      </c>
      <c r="C2" s="175" t="s">
        <v>73</v>
      </c>
      <c r="D2" s="145" t="str" cm="1">
        <f t="array" ref="D2">_xlfn.IFS(I1&lt;850,VLOOKUP(I1,[1]บังคับคดี!$B:$ZZ,10,0),AND(I1&gt;=850,I1&lt;1435),VLOOKUP(I1,'[1]บังคับคดีใหม่ ปี2563-2564'!$B:$ZZ,11,0),I1&gt;=1435,VLOOKUP(I1,'[1]สืบทรัพย์ ปี 2564-25666'!$B:$ZZ,11,0))</f>
        <v>ประตูช้างเผือก</v>
      </c>
      <c r="E2" s="153" t="s">
        <v>257</v>
      </c>
      <c r="F2" s="145">
        <v>2</v>
      </c>
      <c r="I2" s="248"/>
    </row>
    <row r="3" spans="1:11">
      <c r="A3" s="143" t="s">
        <v>253</v>
      </c>
      <c r="B3" s="144" t="str" cm="1">
        <f t="array" ref="B3">_xlfn.IFS(I1&lt;850,VLOOKUP(I1,[1]บังคับคดี!$B:$ZZ,13,0),AND(I1&gt;=850,I1&lt;1435),VLOOKUP(I1,'[1]บังคับคดีใหม่ ปี2563-2564'!$B:$ZZ,14,0),I1&gt;=1435,VLOOKUP(I1,'[1]สืบทรัพย์ ปี 2564-25666'!$B:$ZZ,14,0))</f>
        <v>สินเชื่อสวัสดิการ</v>
      </c>
      <c r="C3" s="175" t="s">
        <v>208</v>
      </c>
      <c r="D3" s="147" cm="1">
        <f t="array" ref="D3">_xlfn.IFS(I1&lt;850,VLOOKUP(I1,[1]บังคับคดี!$B:$ZZ,59,0),AND(I1&gt;=850,I1&lt;1435),VLOOKUP(I1,'[1]บังคับคดีใหม่ ปี2563-2564'!$B:$ZZ,64,0),I1&gt;=1435,VLOOKUP(I1,'[1]สืบทรัพย์ ปี 2564-25666'!$B:$ZZ,72,0))</f>
        <v>883162010679</v>
      </c>
      <c r="E3" s="153" t="s">
        <v>256</v>
      </c>
      <c r="F3" s="149"/>
      <c r="I3" s="248"/>
    </row>
    <row r="4" spans="1:11">
      <c r="A4" s="143" t="s">
        <v>254</v>
      </c>
      <c r="B4" s="146" cm="1">
        <f t="array" ref="B4">_xlfn.IFS(I1&lt;850,VLOOKUP(I1,[1]บังคับคดี!$B:$ZZ,5,0),AND(I1&gt;=850,I1&lt;1435),VLOOKUP(I1,'[1]บังคับคดีใหม่ ปี2563-2564'!$B:$ZZ,6,0),I1&gt;=1435,VLOOKUP(I1,'[1]สืบทรัพย์ ปี 2564-25666'!$B:$ZZ,6,0))</f>
        <v>800008428727</v>
      </c>
      <c r="C4" s="176" t="s">
        <v>265</v>
      </c>
      <c r="D4" s="219">
        <v>242017</v>
      </c>
      <c r="E4" s="222" t="s">
        <v>339</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แขวงเชียงใหม่</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ผบ.5400/2562</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ผบ7202/2562</v>
      </c>
      <c r="I5" s="157" t="s">
        <v>258</v>
      </c>
    </row>
    <row r="6" spans="1:11">
      <c r="A6" s="153" t="s">
        <v>340</v>
      </c>
      <c r="B6" s="171">
        <v>208373.28</v>
      </c>
      <c r="C6" s="225" t="s">
        <v>348</v>
      </c>
      <c r="D6" s="148">
        <v>243919</v>
      </c>
    </row>
    <row r="7" spans="1:11">
      <c r="A7" s="153"/>
      <c r="B7" s="190"/>
      <c r="D7" s="191"/>
    </row>
    <row r="8" spans="1:11">
      <c r="A8" s="153" t="s">
        <v>278</v>
      </c>
      <c r="B8" s="145" t="s">
        <v>357</v>
      </c>
      <c r="C8" s="175" t="s">
        <v>316</v>
      </c>
      <c r="D8" s="145">
        <v>27</v>
      </c>
      <c r="E8" s="175" t="s">
        <v>279</v>
      </c>
      <c r="F8" s="192">
        <v>1560100415109</v>
      </c>
      <c r="G8"/>
    </row>
    <row r="9" spans="1:11">
      <c r="A9" s="153" t="s">
        <v>326</v>
      </c>
      <c r="B9" s="220">
        <v>243741</v>
      </c>
      <c r="D9"/>
    </row>
    <row r="10" spans="1:11">
      <c r="A10" s="153"/>
      <c r="B10"/>
      <c r="C10"/>
      <c r="D10"/>
    </row>
    <row r="11" spans="1:11">
      <c r="A11" s="155" t="s">
        <v>245</v>
      </c>
      <c r="B11" s="160" t="s">
        <v>349</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158" t="s">
        <v>350</v>
      </c>
      <c r="C12" s="229" t="s">
        <v>353</v>
      </c>
      <c r="D12" s="152" t="s">
        <v>240</v>
      </c>
      <c r="E12" s="158"/>
      <c r="F12" s="169"/>
      <c r="G12" s="152"/>
      <c r="I12" s="249" t="s">
        <v>243</v>
      </c>
      <c r="J12" s="249"/>
      <c r="K12" s="249"/>
    </row>
    <row r="13" spans="1:11" s="151" customFormat="1">
      <c r="A13" s="165" t="str">
        <f>IF(B14="","คู่สมรส","คู่สมรสจำเลยที่ 1")</f>
        <v>คู่สมรสจำเลยที่ 1</v>
      </c>
      <c r="B13" s="158" t="s">
        <v>152</v>
      </c>
      <c r="C13" s="203" t="s">
        <v>152</v>
      </c>
      <c r="D13" s="152" t="s">
        <v>152</v>
      </c>
      <c r="E13" s="158"/>
      <c r="F13" s="169"/>
      <c r="G13" s="152"/>
      <c r="I13" s="249"/>
      <c r="J13" s="249"/>
      <c r="K13" s="249"/>
    </row>
    <row r="14" spans="1:11" s="151" customFormat="1">
      <c r="A14" s="165" t="s">
        <v>212</v>
      </c>
      <c r="B14" s="158" t="s">
        <v>351</v>
      </c>
      <c r="C14" s="203" t="s">
        <v>354</v>
      </c>
      <c r="D14" s="152" t="s">
        <v>240</v>
      </c>
      <c r="E14" s="158"/>
      <c r="F14" s="169"/>
      <c r="G14" s="152"/>
      <c r="I14" s="166" t="s">
        <v>249</v>
      </c>
      <c r="J14" s="166"/>
      <c r="K14" s="166"/>
    </row>
    <row r="15" spans="1:11" s="151" customFormat="1">
      <c r="A15" s="165" t="s">
        <v>215</v>
      </c>
      <c r="B15" s="158" t="s">
        <v>152</v>
      </c>
      <c r="C15" s="203" t="s">
        <v>152</v>
      </c>
      <c r="D15" s="152" t="s">
        <v>152</v>
      </c>
      <c r="E15" s="158"/>
      <c r="F15" s="169"/>
      <c r="G15" s="152"/>
      <c r="I15" s="166" t="s">
        <v>250</v>
      </c>
      <c r="J15" s="166"/>
      <c r="K15" s="166"/>
    </row>
    <row r="16" spans="1:11" s="151" customFormat="1">
      <c r="A16" s="165" t="s">
        <v>213</v>
      </c>
      <c r="B16" s="158" t="s">
        <v>352</v>
      </c>
      <c r="C16" s="203" t="s">
        <v>355</v>
      </c>
      <c r="D16" s="152" t="s">
        <v>240</v>
      </c>
      <c r="E16" s="158"/>
      <c r="F16" s="169"/>
      <c r="G16" s="152"/>
      <c r="I16" s="166" t="s">
        <v>341</v>
      </c>
      <c r="J16" s="166"/>
      <c r="K16" s="166"/>
    </row>
    <row r="17" spans="1:12" s="151" customFormat="1">
      <c r="A17" s="165" t="s">
        <v>216</v>
      </c>
      <c r="B17" s="158" t="s">
        <v>152</v>
      </c>
      <c r="C17" s="203" t="s">
        <v>152</v>
      </c>
      <c r="D17" s="152" t="s">
        <v>152</v>
      </c>
      <c r="E17" s="158"/>
      <c r="F17" s="169"/>
      <c r="G17" s="152"/>
      <c r="I17" s="166" t="s">
        <v>342</v>
      </c>
      <c r="J17" s="166"/>
      <c r="K17" s="166"/>
    </row>
    <row r="18" spans="1:12" s="151" customFormat="1" ht="21.75" customHeight="1">
      <c r="A18" s="165" t="s">
        <v>217</v>
      </c>
      <c r="B18" s="158"/>
      <c r="C18" s="203"/>
      <c r="D18" s="152"/>
      <c r="E18" s="158"/>
      <c r="F18" s="169"/>
      <c r="G18" s="152"/>
      <c r="I18" s="166" t="s">
        <v>343</v>
      </c>
      <c r="J18" s="159"/>
      <c r="K18" s="159"/>
    </row>
    <row r="19" spans="1:12" s="151" customFormat="1" ht="21.75" customHeight="1">
      <c r="A19" s="165" t="s">
        <v>220</v>
      </c>
      <c r="B19" s="158"/>
      <c r="C19" s="203"/>
      <c r="D19" s="152"/>
      <c r="E19" s="158"/>
      <c r="F19" s="169"/>
      <c r="G19" s="152"/>
      <c r="I19" s="224" t="s">
        <v>344</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946 - รายงานผลสืบทรัพย์ ราย นางญาณภัทร    จันทร์หอม สาขาประตูช้างเผือก (สืบรอบที่ 2)</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c r="A35" s="218"/>
      <c r="B35" s="228"/>
      <c r="C35" s="228"/>
      <c r="D35" s="230"/>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4"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2567</v>
      </c>
      <c r="AM1"/>
    </row>
    <row r="2" spans="1:43" ht="23.4">
      <c r="A2" s="250" t="str">
        <f>CONCATENATE("รายงานการสืบทรัพย์ (ข้อมูล ณ วันที่ ",TEXT(Sheet1!D6,"d ดดดด yyyy"),")")</f>
        <v>รายงานการสืบทรัพย์ (ข้อมูล ณ วันที่ 28 ตุลาคม 2567)</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346</v>
      </c>
      <c r="B4" s="137"/>
      <c r="E4" s="255" t="str">
        <f>Sheet1!B2</f>
        <v>นางญาณภัทร    จันทร์หอม</v>
      </c>
      <c r="F4" s="255"/>
      <c r="G4" s="255"/>
      <c r="H4" s="255"/>
      <c r="I4" s="255"/>
      <c r="J4" s="255"/>
      <c r="K4" s="255"/>
      <c r="L4" s="255"/>
      <c r="M4" s="255"/>
      <c r="N4" s="255"/>
      <c r="O4" s="255"/>
      <c r="P4" s="255"/>
      <c r="Q4" s="255"/>
      <c r="R4" s="255"/>
      <c r="S4" s="255"/>
      <c r="T4" s="255"/>
      <c r="U4" s="254" t="s">
        <v>73</v>
      </c>
      <c r="V4" s="254"/>
      <c r="W4" s="255" t="str">
        <f>Sheet1!D2</f>
        <v>ประตูช้างเผือก</v>
      </c>
      <c r="X4" s="255"/>
      <c r="Y4" s="255"/>
      <c r="Z4" s="255"/>
      <c r="AA4" s="255"/>
      <c r="AB4" s="255"/>
      <c r="AC4" s="255"/>
      <c r="AD4" s="255"/>
      <c r="AE4" s="255"/>
      <c r="AF4" s="255"/>
      <c r="AG4" s="255"/>
      <c r="AH4" s="255"/>
      <c r="AI4" s="255"/>
      <c r="AJ4" s="255"/>
      <c r="AK4" s="138"/>
      <c r="AL4" s="186" t="s">
        <v>262</v>
      </c>
      <c r="AM4" s="185" t="s">
        <v>356</v>
      </c>
      <c r="AO4" s="161" t="s">
        <v>242</v>
      </c>
      <c r="AP4" s="138"/>
      <c r="AQ4" s="138"/>
    </row>
    <row r="5" spans="1:43">
      <c r="A5" s="19" t="s">
        <v>206</v>
      </c>
      <c r="B5" s="137"/>
      <c r="D5" s="255" t="str">
        <f>Sheet1!B3</f>
        <v>สินเชื่อสวัสดิการ</v>
      </c>
      <c r="E5" s="255"/>
      <c r="F5" s="255"/>
      <c r="G5" s="255"/>
      <c r="H5" s="255"/>
      <c r="I5" s="255"/>
      <c r="J5" s="255"/>
      <c r="K5" s="255"/>
      <c r="L5" s="255"/>
      <c r="M5" s="255"/>
      <c r="N5" s="255"/>
      <c r="O5" s="255"/>
      <c r="P5" s="255"/>
      <c r="Q5" s="255"/>
      <c r="R5" s="255"/>
      <c r="S5" s="254" t="s">
        <v>208</v>
      </c>
      <c r="T5" s="254"/>
      <c r="U5" s="254"/>
      <c r="V5" s="254"/>
      <c r="W5" s="253">
        <f>IF(OR(Sheet1!D3=0,Sheet1!D3="-"),"-",Sheet1!D3)</f>
        <v>883162010679</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946(67) - รายงานผลสืบทรัพย์ ราย นางญาณภัทร    จันทร์หอม สาขาประตูช้างเผือก (สืบรอบที่ 2) - ไม่พบทรัพย์</v>
      </c>
      <c r="AM5" s="138"/>
      <c r="AO5" s="162" t="s">
        <v>259</v>
      </c>
      <c r="AP5" s="138"/>
      <c r="AQ5" s="138"/>
    </row>
    <row r="6" spans="1:43">
      <c r="A6" s="19" t="s">
        <v>207</v>
      </c>
      <c r="B6" s="137"/>
      <c r="F6" s="259">
        <f>Sheet1!B4</f>
        <v>800008428727</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345</v>
      </c>
      <c r="AO6" s="162" t="s">
        <v>251</v>
      </c>
      <c r="AP6" s="138"/>
      <c r="AQ6" s="138"/>
    </row>
    <row r="7" spans="1:43">
      <c r="A7" s="19" t="s">
        <v>63</v>
      </c>
      <c r="B7" s="137"/>
      <c r="C7" s="255" t="str">
        <f>Sheet1!B5</f>
        <v>แขวงเชียงใหม่</v>
      </c>
      <c r="D7" s="255"/>
      <c r="E7" s="255"/>
      <c r="F7" s="255"/>
      <c r="G7" s="255"/>
      <c r="H7" s="255"/>
      <c r="I7" s="255"/>
      <c r="J7" s="255"/>
      <c r="K7" s="279" t="s">
        <v>209</v>
      </c>
      <c r="L7" s="279"/>
      <c r="M7" s="279"/>
      <c r="N7" s="279"/>
      <c r="O7" s="279"/>
      <c r="P7" s="279"/>
      <c r="Q7" s="256" t="str">
        <f>Sheet1!D5</f>
        <v>ผบ.5400/2562</v>
      </c>
      <c r="R7" s="256"/>
      <c r="S7" s="256"/>
      <c r="T7" s="256"/>
      <c r="U7" s="256"/>
      <c r="V7" s="256"/>
      <c r="W7" s="256"/>
      <c r="X7" s="278" t="s">
        <v>210</v>
      </c>
      <c r="Y7" s="278"/>
      <c r="Z7" s="278"/>
      <c r="AA7" s="278"/>
      <c r="AB7" s="278"/>
      <c r="AC7" s="278"/>
      <c r="AD7" s="256" t="str">
        <f>Sheet1!F5</f>
        <v>ผบ7202/2562</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นางญาณภัทร  จันทร์หอม</v>
      </c>
      <c r="G9" s="257"/>
      <c r="H9" s="257"/>
      <c r="I9" s="257"/>
      <c r="J9" s="257"/>
      <c r="K9" s="257"/>
      <c r="L9" s="257"/>
      <c r="M9" s="257"/>
      <c r="N9" s="257"/>
      <c r="O9" s="257"/>
      <c r="P9" s="257"/>
      <c r="Q9" s="257"/>
      <c r="R9" s="257"/>
      <c r="S9" s="2" t="str">
        <f>Sheet1!A13</f>
        <v>คู่สมรสจำเลยที่ 1</v>
      </c>
      <c r="Y9" s="258" t="str">
        <f>Sheet1!B13</f>
        <v>-</v>
      </c>
      <c r="Z9" s="258"/>
      <c r="AA9" s="258"/>
      <c r="AB9" s="258"/>
      <c r="AC9" s="258"/>
      <c r="AD9" s="258"/>
      <c r="AE9" s="258"/>
      <c r="AF9" s="258"/>
      <c r="AG9" s="258"/>
      <c r="AH9" s="258"/>
      <c r="AI9" s="258"/>
      <c r="AJ9" s="258"/>
      <c r="AK9" s="138"/>
      <c r="AN9" s="138"/>
      <c r="AO9" s="163" t="s">
        <v>236</v>
      </c>
      <c r="AP9" s="138"/>
      <c r="AQ9" s="138"/>
    </row>
    <row r="10" spans="1:43">
      <c r="A10" s="19"/>
      <c r="B10" s="2" t="s">
        <v>212</v>
      </c>
      <c r="F10" s="257" t="str">
        <f>Sheet1!B14</f>
        <v>นายสมนึก  จันทร์หอม</v>
      </c>
      <c r="G10" s="257"/>
      <c r="H10" s="257"/>
      <c r="I10" s="257"/>
      <c r="J10" s="257"/>
      <c r="K10" s="257"/>
      <c r="L10" s="257"/>
      <c r="M10" s="257"/>
      <c r="N10" s="257"/>
      <c r="O10" s="257"/>
      <c r="P10" s="257"/>
      <c r="Q10" s="257"/>
      <c r="R10" s="257"/>
      <c r="S10" s="2" t="s">
        <v>215</v>
      </c>
      <c r="Y10" s="258" t="str">
        <f>Sheet1!B15</f>
        <v>-</v>
      </c>
      <c r="Z10" s="258"/>
      <c r="AA10" s="258"/>
      <c r="AB10" s="258"/>
      <c r="AC10" s="258"/>
      <c r="AD10" s="258"/>
      <c r="AE10" s="258"/>
      <c r="AF10" s="258"/>
      <c r="AG10" s="258"/>
      <c r="AH10" s="258"/>
      <c r="AI10" s="258"/>
      <c r="AJ10" s="258"/>
      <c r="AK10" s="138"/>
      <c r="AN10" s="138"/>
      <c r="AO10" s="164" t="s">
        <v>237</v>
      </c>
      <c r="AP10" s="138"/>
      <c r="AQ10" s="138"/>
    </row>
    <row r="11" spans="1:43">
      <c r="A11" s="19"/>
      <c r="B11" s="2" t="s">
        <v>213</v>
      </c>
      <c r="F11" s="257" t="str">
        <f>Sheet1!B16</f>
        <v>นางสาวฐิตินันท์  คำปาตา</v>
      </c>
      <c r="G11" s="257"/>
      <c r="H11" s="257"/>
      <c r="I11" s="257"/>
      <c r="J11" s="257"/>
      <c r="K11" s="257"/>
      <c r="L11" s="257"/>
      <c r="M11" s="257"/>
      <c r="N11" s="257"/>
      <c r="O11" s="257"/>
      <c r="P11" s="257"/>
      <c r="Q11" s="257"/>
      <c r="R11" s="257"/>
      <c r="S11" s="2" t="s">
        <v>216</v>
      </c>
      <c r="Y11" s="258" t="str">
        <f>Sheet1!B17</f>
        <v>-</v>
      </c>
      <c r="Z11" s="258"/>
      <c r="AA11" s="258"/>
      <c r="AB11" s="258"/>
      <c r="AC11" s="258"/>
      <c r="AD11" s="258"/>
      <c r="AE11" s="258"/>
      <c r="AF11" s="258"/>
      <c r="AG11" s="258"/>
      <c r="AH11" s="258"/>
      <c r="AI11" s="258"/>
      <c r="AJ11" s="258"/>
      <c r="AK11" s="138"/>
      <c r="AL11" s="138"/>
      <c r="AM11" s="138"/>
      <c r="AN11" s="138"/>
      <c r="AO11" s="164" t="s">
        <v>238</v>
      </c>
      <c r="AP11" s="138"/>
      <c r="AQ11" s="138"/>
    </row>
    <row r="12" spans="1:43" hidden="1">
      <c r="A12" s="19"/>
      <c r="B12" s="2" t="s">
        <v>217</v>
      </c>
      <c r="F12" s="257">
        <f>Sheet1!B18</f>
        <v>0</v>
      </c>
      <c r="G12" s="257"/>
      <c r="H12" s="257"/>
      <c r="I12" s="257"/>
      <c r="J12" s="257"/>
      <c r="K12" s="257"/>
      <c r="L12" s="257"/>
      <c r="M12" s="257"/>
      <c r="N12" s="257"/>
      <c r="O12" s="257"/>
      <c r="P12" s="257"/>
      <c r="Q12" s="257"/>
      <c r="R12" s="257"/>
      <c r="S12" s="2" t="s">
        <v>220</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218</v>
      </c>
      <c r="F13" s="257">
        <f>Sheet1!B20</f>
        <v>0</v>
      </c>
      <c r="G13" s="257"/>
      <c r="H13" s="257"/>
      <c r="I13" s="257"/>
      <c r="J13" s="257"/>
      <c r="K13" s="257"/>
      <c r="L13" s="257"/>
      <c r="M13" s="257"/>
      <c r="N13" s="257"/>
      <c r="O13" s="257"/>
      <c r="P13" s="257"/>
      <c r="Q13" s="257"/>
      <c r="R13" s="257"/>
      <c r="S13" s="2" t="s">
        <v>221</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219</v>
      </c>
      <c r="F14" s="257">
        <f>Sheet1!B22</f>
        <v>0</v>
      </c>
      <c r="G14" s="257"/>
      <c r="H14" s="257"/>
      <c r="I14" s="257"/>
      <c r="J14" s="257"/>
      <c r="K14" s="257"/>
      <c r="L14" s="257"/>
      <c r="M14" s="257"/>
      <c r="N14" s="257"/>
      <c r="O14" s="257"/>
      <c r="P14" s="257"/>
      <c r="Q14" s="257"/>
      <c r="R14" s="257"/>
      <c r="S14" s="2" t="s">
        <v>222</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225</v>
      </c>
      <c r="F15" s="257">
        <f>Sheet1!B24</f>
        <v>0</v>
      </c>
      <c r="G15" s="257"/>
      <c r="H15" s="257"/>
      <c r="I15" s="257"/>
      <c r="J15" s="257"/>
      <c r="K15" s="257"/>
      <c r="L15" s="257"/>
      <c r="M15" s="257"/>
      <c r="N15" s="257"/>
      <c r="O15" s="257"/>
      <c r="P15" s="257"/>
      <c r="Q15" s="257"/>
      <c r="R15" s="257"/>
      <c r="S15" s="2" t="s">
        <v>229</v>
      </c>
      <c r="Y15" s="258">
        <f>Sheet1!B25</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226</v>
      </c>
      <c r="F16" s="257">
        <f>Sheet1!B26</f>
        <v>0</v>
      </c>
      <c r="G16" s="257"/>
      <c r="H16" s="257"/>
      <c r="I16" s="257"/>
      <c r="J16" s="257"/>
      <c r="K16" s="257"/>
      <c r="L16" s="257"/>
      <c r="M16" s="257"/>
      <c r="N16" s="257"/>
      <c r="O16" s="257"/>
      <c r="P16" s="257"/>
      <c r="Q16" s="257"/>
      <c r="R16" s="257"/>
      <c r="S16" s="2" t="s">
        <v>230</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227</v>
      </c>
      <c r="F17" s="257">
        <f>Sheet1!B28</f>
        <v>0</v>
      </c>
      <c r="G17" s="257"/>
      <c r="H17" s="257"/>
      <c r="I17" s="257"/>
      <c r="J17" s="257"/>
      <c r="K17" s="257"/>
      <c r="L17" s="257"/>
      <c r="M17" s="257"/>
      <c r="N17" s="257"/>
      <c r="O17" s="257"/>
      <c r="P17" s="257"/>
      <c r="Q17" s="257"/>
      <c r="R17" s="257"/>
      <c r="S17" s="2" t="s">
        <v>231</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228</v>
      </c>
      <c r="F18" s="257">
        <f>Sheet1!B30</f>
        <v>0</v>
      </c>
      <c r="G18" s="257"/>
      <c r="H18" s="257"/>
      <c r="I18" s="257"/>
      <c r="J18" s="257"/>
      <c r="K18" s="257"/>
      <c r="L18" s="257"/>
      <c r="M18" s="257"/>
      <c r="N18" s="257"/>
      <c r="O18" s="257"/>
      <c r="P18" s="257"/>
      <c r="Q18" s="257"/>
      <c r="R18" s="257"/>
      <c r="S18" s="2" t="s">
        <v>224</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223</v>
      </c>
      <c r="H20" s="251"/>
      <c r="I20" s="251"/>
      <c r="J20" s="251"/>
      <c r="K20" s="251"/>
      <c r="L20" s="251"/>
      <c r="M20" s="251"/>
      <c r="N20" s="251"/>
      <c r="O20" s="251"/>
      <c r="P20" s="251"/>
      <c r="Q20" s="251"/>
      <c r="R20" s="251"/>
      <c r="S20" s="251"/>
      <c r="T20" s="251" t="s">
        <v>264</v>
      </c>
      <c r="U20" s="251"/>
      <c r="V20" s="251"/>
      <c r="W20" s="251"/>
      <c r="X20" s="261" t="s">
        <v>234</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235</v>
      </c>
      <c r="H21" s="263"/>
      <c r="I21" s="263"/>
      <c r="J21" s="263"/>
      <c r="K21" s="263"/>
      <c r="L21" s="263"/>
      <c r="M21" s="263"/>
      <c r="N21" s="263"/>
      <c r="O21" s="263"/>
      <c r="P21" s="263"/>
      <c r="Q21" s="263"/>
      <c r="R21" s="263"/>
      <c r="S21" s="263"/>
      <c r="T21" s="264" t="str">
        <f>VLOOKUP(A21,Sheet1!A11:G31,4,0)</f>
        <v>ไม่พบ</v>
      </c>
      <c r="U21" s="264"/>
      <c r="V21" s="264"/>
      <c r="W21" s="264"/>
      <c r="X21" s="262" t="str">
        <f>IF(OR(T21="ไม่พบ",T21="-"),"-",VLOOKUP(A21,Sheet1!A11:G31,5,0))</f>
        <v>-</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263</v>
      </c>
      <c r="H22" s="263"/>
      <c r="I22" s="263"/>
      <c r="J22" s="263"/>
      <c r="K22" s="263"/>
      <c r="L22" s="263"/>
      <c r="M22" s="263"/>
      <c r="N22" s="263"/>
      <c r="O22" s="263"/>
      <c r="P22" s="263"/>
      <c r="Q22" s="263"/>
      <c r="R22" s="263"/>
      <c r="S22" s="263"/>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235</v>
      </c>
      <c r="H23" s="263"/>
      <c r="I23" s="263"/>
      <c r="J23" s="263"/>
      <c r="K23" s="263"/>
      <c r="L23" s="263"/>
      <c r="M23" s="263"/>
      <c r="N23" s="263"/>
      <c r="O23" s="263"/>
      <c r="P23" s="263"/>
      <c r="Q23" s="263"/>
      <c r="R23" s="263"/>
      <c r="S23" s="263"/>
      <c r="T23" s="264" t="str">
        <f>VLOOKUP(A23,Sheet1!A11:G31,4,0)</f>
        <v>-</v>
      </c>
      <c r="U23" s="264"/>
      <c r="V23" s="264"/>
      <c r="W23" s="264"/>
      <c r="X23" s="262" t="str">
        <f>IF(OR(T23="ไม่พบ",T23="-"),"-",VLOOKUP(A23,Sheet1!A11:G31,5,0))</f>
        <v>-</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263</v>
      </c>
      <c r="H24" s="263"/>
      <c r="I24" s="263"/>
      <c r="J24" s="263"/>
      <c r="K24" s="263"/>
      <c r="L24" s="263"/>
      <c r="M24" s="263"/>
      <c r="N24" s="263"/>
      <c r="O24" s="263"/>
      <c r="P24" s="263"/>
      <c r="Q24" s="263"/>
      <c r="R24" s="263"/>
      <c r="S24" s="263"/>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235</v>
      </c>
      <c r="H25" s="263"/>
      <c r="I25" s="263"/>
      <c r="J25" s="263"/>
      <c r="K25" s="263"/>
      <c r="L25" s="263"/>
      <c r="M25" s="263"/>
      <c r="N25" s="263"/>
      <c r="O25" s="263"/>
      <c r="P25" s="263"/>
      <c r="Q25" s="263"/>
      <c r="R25" s="263"/>
      <c r="S25" s="263"/>
      <c r="T25" s="265" t="str">
        <f>VLOOKUP(A25,Sheet1!A11:G31,4,0)</f>
        <v>ไม่พบ</v>
      </c>
      <c r="U25" s="266"/>
      <c r="V25" s="266"/>
      <c r="W25" s="267"/>
      <c r="X25" s="268" t="str">
        <f>IF(OR(T25="ไม่พบ",T25="-"),"-",VLOOKUP(A25,Sheet1!A11:G31,5,0))</f>
        <v>-</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263</v>
      </c>
      <c r="H26" s="263"/>
      <c r="I26" s="263"/>
      <c r="J26" s="263"/>
      <c r="K26" s="263"/>
      <c r="L26" s="263"/>
      <c r="M26" s="263"/>
      <c r="N26" s="263"/>
      <c r="O26" s="263"/>
      <c r="P26" s="263"/>
      <c r="Q26" s="263"/>
      <c r="R26" s="263"/>
      <c r="S26" s="263"/>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235</v>
      </c>
      <c r="H27" s="263"/>
      <c r="I27" s="263"/>
      <c r="J27" s="263"/>
      <c r="K27" s="263"/>
      <c r="L27" s="263"/>
      <c r="M27" s="263"/>
      <c r="N27" s="263"/>
      <c r="O27" s="263"/>
      <c r="P27" s="263"/>
      <c r="Q27" s="263"/>
      <c r="R27" s="263"/>
      <c r="S27" s="263"/>
      <c r="T27" s="264" t="str">
        <f>VLOOKUP(A27,Sheet1!A11:G31,4,0)</f>
        <v>-</v>
      </c>
      <c r="U27" s="264"/>
      <c r="V27" s="264"/>
      <c r="W27" s="264"/>
      <c r="X27" s="262" t="str">
        <f>IF(OR(T27="ไม่พบ",T27="-"),"-",VLOOKUP(A27,Sheet1!A11:G31,5,0))</f>
        <v>-</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263</v>
      </c>
      <c r="H28" s="263"/>
      <c r="I28" s="263"/>
      <c r="J28" s="263"/>
      <c r="K28" s="263"/>
      <c r="L28" s="263"/>
      <c r="M28" s="263"/>
      <c r="N28" s="263"/>
      <c r="O28" s="263"/>
      <c r="P28" s="263"/>
      <c r="Q28" s="263"/>
      <c r="R28" s="263"/>
      <c r="S28" s="263"/>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63" t="s">
        <v>235</v>
      </c>
      <c r="H29" s="263"/>
      <c r="I29" s="263"/>
      <c r="J29" s="263"/>
      <c r="K29" s="263"/>
      <c r="L29" s="263"/>
      <c r="M29" s="263"/>
      <c r="N29" s="263"/>
      <c r="O29" s="263"/>
      <c r="P29" s="263"/>
      <c r="Q29" s="263"/>
      <c r="R29" s="263"/>
      <c r="S29" s="263"/>
      <c r="T29" s="264" t="str">
        <f>VLOOKUP(A29,Sheet1!A11:G31,4,0)</f>
        <v>ไม่พบ</v>
      </c>
      <c r="U29" s="264"/>
      <c r="V29" s="264"/>
      <c r="W29" s="264"/>
      <c r="X29" s="262" t="str">
        <f>IF(OR(T29="ไม่พบ",T29="-"),"-",VLOOKUP(A29,Sheet1!A11:G31,5,0))</f>
        <v>-</v>
      </c>
      <c r="Y29" s="262"/>
      <c r="Z29" s="262"/>
      <c r="AA29" s="262"/>
      <c r="AB29" s="262"/>
      <c r="AC29" s="262"/>
      <c r="AD29" s="262"/>
      <c r="AE29" s="262"/>
      <c r="AF29" s="262"/>
      <c r="AG29" s="262"/>
      <c r="AH29" s="262"/>
      <c r="AI29" s="262"/>
      <c r="AJ29" s="262"/>
      <c r="AK29" s="138"/>
      <c r="AL29" s="138"/>
      <c r="AM29" s="138"/>
      <c r="AN29" s="138"/>
      <c r="AO29" s="138"/>
      <c r="AP29" s="138"/>
      <c r="AQ29" s="138"/>
    </row>
    <row r="30" spans="1:43" ht="21.75" customHeight="1">
      <c r="A30" s="252"/>
      <c r="B30" s="252"/>
      <c r="C30" s="252"/>
      <c r="D30" s="252"/>
      <c r="E30" s="252"/>
      <c r="F30" s="252"/>
      <c r="G30" s="263" t="s">
        <v>263</v>
      </c>
      <c r="H30" s="263"/>
      <c r="I30" s="263"/>
      <c r="J30" s="263"/>
      <c r="K30" s="263"/>
      <c r="L30" s="263"/>
      <c r="M30" s="263"/>
      <c r="N30" s="263"/>
      <c r="O30" s="263"/>
      <c r="P30" s="263"/>
      <c r="Q30" s="263"/>
      <c r="R30" s="263"/>
      <c r="S30" s="263"/>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63" t="s">
        <v>235</v>
      </c>
      <c r="H31" s="263"/>
      <c r="I31" s="263"/>
      <c r="J31" s="263"/>
      <c r="K31" s="263"/>
      <c r="L31" s="263"/>
      <c r="M31" s="263"/>
      <c r="N31" s="263"/>
      <c r="O31" s="263"/>
      <c r="P31" s="263"/>
      <c r="Q31" s="263"/>
      <c r="R31" s="263"/>
      <c r="S31" s="263"/>
      <c r="T31" s="264" t="str">
        <f>VLOOKUP(A31,Sheet1!A11:G31,4,0)</f>
        <v>-</v>
      </c>
      <c r="U31" s="264"/>
      <c r="V31" s="264"/>
      <c r="W31" s="264"/>
      <c r="X31" s="262" t="str">
        <f>IF(OR(T31="ไม่พบ",T31="-"),"-",VLOOKUP(A31,Sheet1!A11:G31,5,0))</f>
        <v>-</v>
      </c>
      <c r="Y31" s="262"/>
      <c r="Z31" s="262"/>
      <c r="AA31" s="262"/>
      <c r="AB31" s="262"/>
      <c r="AC31" s="262"/>
      <c r="AD31" s="262"/>
      <c r="AE31" s="262"/>
      <c r="AF31" s="262"/>
      <c r="AG31" s="262"/>
      <c r="AH31" s="262"/>
      <c r="AI31" s="262"/>
      <c r="AJ31" s="262"/>
      <c r="AK31" s="138"/>
      <c r="AL31" s="138"/>
      <c r="AM31" s="138"/>
      <c r="AN31" s="138"/>
      <c r="AO31" s="138"/>
      <c r="AP31" s="138"/>
      <c r="AQ31" s="138"/>
    </row>
    <row r="32" spans="1:43" ht="21.75" customHeight="1">
      <c r="A32" s="252"/>
      <c r="B32" s="252"/>
      <c r="C32" s="252"/>
      <c r="D32" s="252"/>
      <c r="E32" s="252"/>
      <c r="F32" s="252"/>
      <c r="G32" s="263" t="s">
        <v>263</v>
      </c>
      <c r="H32" s="263"/>
      <c r="I32" s="263"/>
      <c r="J32" s="263"/>
      <c r="K32" s="263"/>
      <c r="L32" s="263"/>
      <c r="M32" s="263"/>
      <c r="N32" s="263"/>
      <c r="O32" s="263"/>
      <c r="P32" s="263"/>
      <c r="Q32" s="263"/>
      <c r="R32" s="263"/>
      <c r="S32" s="263"/>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235</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263</v>
      </c>
      <c r="H34" s="263"/>
      <c r="I34" s="263"/>
      <c r="J34" s="263"/>
      <c r="K34" s="263"/>
      <c r="L34" s="263"/>
      <c r="M34" s="263"/>
      <c r="N34" s="263"/>
      <c r="O34" s="263"/>
      <c r="P34" s="263"/>
      <c r="Q34" s="263"/>
      <c r="R34" s="263"/>
      <c r="S34" s="263"/>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235</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263</v>
      </c>
      <c r="H36" s="263"/>
      <c r="I36" s="263"/>
      <c r="J36" s="263"/>
      <c r="K36" s="263"/>
      <c r="L36" s="263"/>
      <c r="M36" s="263"/>
      <c r="N36" s="263"/>
      <c r="O36" s="263"/>
      <c r="P36" s="263"/>
      <c r="Q36" s="263"/>
      <c r="R36" s="263"/>
      <c r="S36" s="263"/>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235</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263</v>
      </c>
      <c r="H38" s="263"/>
      <c r="I38" s="263"/>
      <c r="J38" s="263"/>
      <c r="K38" s="263"/>
      <c r="L38" s="263"/>
      <c r="M38" s="263"/>
      <c r="N38" s="263"/>
      <c r="O38" s="263"/>
      <c r="P38" s="263"/>
      <c r="Q38" s="263"/>
      <c r="R38" s="263"/>
      <c r="S38" s="263"/>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235</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263</v>
      </c>
      <c r="H40" s="263"/>
      <c r="I40" s="263"/>
      <c r="J40" s="263"/>
      <c r="K40" s="263"/>
      <c r="L40" s="263"/>
      <c r="M40" s="263"/>
      <c r="N40" s="263"/>
      <c r="O40" s="263"/>
      <c r="P40" s="263"/>
      <c r="Q40" s="263"/>
      <c r="R40" s="263"/>
      <c r="S40" s="263"/>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235</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263</v>
      </c>
      <c r="H42" s="263"/>
      <c r="I42" s="263"/>
      <c r="J42" s="263"/>
      <c r="K42" s="263"/>
      <c r="L42" s="263"/>
      <c r="M42" s="263"/>
      <c r="N42" s="263"/>
      <c r="O42" s="263"/>
      <c r="P42" s="263"/>
      <c r="Q42" s="263"/>
      <c r="R42" s="263"/>
      <c r="S42" s="263"/>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235</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263</v>
      </c>
      <c r="H44" s="263"/>
      <c r="I44" s="263"/>
      <c r="J44" s="263"/>
      <c r="K44" s="263"/>
      <c r="L44" s="263"/>
      <c r="M44" s="263"/>
      <c r="N44" s="263"/>
      <c r="O44" s="263"/>
      <c r="P44" s="263"/>
      <c r="Q44" s="263"/>
      <c r="R44" s="263"/>
      <c r="S44" s="263"/>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235</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263</v>
      </c>
      <c r="H46" s="263"/>
      <c r="I46" s="263"/>
      <c r="J46" s="263"/>
      <c r="K46" s="263"/>
      <c r="L46" s="263"/>
      <c r="M46" s="263"/>
      <c r="N46" s="263"/>
      <c r="O46" s="263"/>
      <c r="P46" s="263"/>
      <c r="Q46" s="263"/>
      <c r="R46" s="263"/>
      <c r="S46" s="263"/>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235</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263</v>
      </c>
      <c r="H48" s="263"/>
      <c r="I48" s="263"/>
      <c r="J48" s="263"/>
      <c r="K48" s="263"/>
      <c r="L48" s="263"/>
      <c r="M48" s="263"/>
      <c r="N48" s="263"/>
      <c r="O48" s="263"/>
      <c r="P48" s="263"/>
      <c r="Q48" s="263"/>
      <c r="R48" s="263"/>
      <c r="S48" s="263"/>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63" t="s">
        <v>235</v>
      </c>
      <c r="H49" s="263"/>
      <c r="I49" s="263"/>
      <c r="J49" s="263"/>
      <c r="K49" s="263"/>
      <c r="L49" s="263"/>
      <c r="M49" s="263"/>
      <c r="N49" s="263"/>
      <c r="O49" s="263"/>
      <c r="P49" s="263"/>
      <c r="Q49" s="263"/>
      <c r="R49" s="263"/>
      <c r="S49" s="263"/>
      <c r="T49" s="264" t="e">
        <f>VLOOKUP(A49,Sheet1!A11:G31,4,0)</f>
        <v>#N/A</v>
      </c>
      <c r="U49" s="264"/>
      <c r="V49" s="264"/>
      <c r="W49" s="264"/>
      <c r="X49" s="262" t="e">
        <f>IF(OR(T49="ไม่พบ",T49="-"),"-",VLOOKUP(A49,Sheet1!A11:G31,5,0))</f>
        <v>#N/A</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263</v>
      </c>
      <c r="H50" s="263"/>
      <c r="I50" s="263"/>
      <c r="J50" s="263"/>
      <c r="K50" s="263"/>
      <c r="L50" s="263"/>
      <c r="M50" s="263"/>
      <c r="N50" s="263"/>
      <c r="O50" s="263"/>
      <c r="P50" s="263"/>
      <c r="Q50" s="263"/>
      <c r="R50" s="263"/>
      <c r="S50" s="263"/>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235</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263</v>
      </c>
      <c r="H52" s="263"/>
      <c r="I52" s="263"/>
      <c r="J52" s="263"/>
      <c r="K52" s="263"/>
      <c r="L52" s="263"/>
      <c r="M52" s="263"/>
      <c r="N52" s="263"/>
      <c r="O52" s="263"/>
      <c r="P52" s="263"/>
      <c r="Q52" s="263"/>
      <c r="R52" s="263"/>
      <c r="S52" s="263"/>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235</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263</v>
      </c>
      <c r="H54" s="263"/>
      <c r="I54" s="263"/>
      <c r="J54" s="263"/>
      <c r="K54" s="263"/>
      <c r="L54" s="263"/>
      <c r="M54" s="263"/>
      <c r="N54" s="263"/>
      <c r="O54" s="263"/>
      <c r="P54" s="263"/>
      <c r="Q54" s="263"/>
      <c r="R54" s="263"/>
      <c r="S54" s="263"/>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235</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263</v>
      </c>
      <c r="H56" s="263"/>
      <c r="I56" s="263"/>
      <c r="J56" s="263"/>
      <c r="K56" s="263"/>
      <c r="L56" s="263"/>
      <c r="M56" s="263"/>
      <c r="N56" s="263"/>
      <c r="O56" s="263"/>
      <c r="P56" s="263"/>
      <c r="Q56" s="263"/>
      <c r="R56" s="263"/>
      <c r="S56" s="263"/>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235</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263</v>
      </c>
      <c r="H58" s="263"/>
      <c r="I58" s="263"/>
      <c r="J58" s="263"/>
      <c r="K58" s="263"/>
      <c r="L58" s="263"/>
      <c r="M58" s="263"/>
      <c r="N58" s="263"/>
      <c r="O58" s="263"/>
      <c r="P58" s="263"/>
      <c r="Q58" s="263"/>
      <c r="R58" s="263"/>
      <c r="S58" s="263"/>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235</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263</v>
      </c>
      <c r="H60" s="263"/>
      <c r="I60" s="263"/>
      <c r="J60" s="263"/>
      <c r="K60" s="263"/>
      <c r="L60" s="263"/>
      <c r="M60" s="263"/>
      <c r="N60" s="263"/>
      <c r="O60" s="263"/>
      <c r="P60" s="263"/>
      <c r="Q60" s="263"/>
      <c r="R60" s="263"/>
      <c r="S60" s="263"/>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354330708661419" bottom="0.47244094488188981" header="0.31496062992125984" footer="0.15748031496062992"/>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292</v>
      </c>
      <c r="AR1" s="198"/>
    </row>
    <row r="2" spans="1:48" ht="10.5" customHeight="1">
      <c r="S2" s="140"/>
      <c r="T2" s="140"/>
      <c r="U2" s="140"/>
      <c r="V2" s="140"/>
      <c r="W2" s="140"/>
      <c r="X2" s="140"/>
      <c r="Y2" s="140"/>
      <c r="AQ2" s="198"/>
      <c r="AR2" s="198"/>
    </row>
    <row r="3" spans="1:48">
      <c r="O3" s="2" t="s">
        <v>268</v>
      </c>
      <c r="Q3" s="188"/>
      <c r="R3" s="281" t="s">
        <v>269</v>
      </c>
      <c r="S3" s="281"/>
      <c r="T3" s="281"/>
      <c r="U3" s="281"/>
      <c r="V3" s="281"/>
      <c r="W3" s="281"/>
      <c r="X3" s="281"/>
      <c r="Y3" s="281"/>
      <c r="Z3" s="281"/>
      <c r="AA3" s="281"/>
      <c r="AB3" s="281"/>
      <c r="AC3" s="281"/>
      <c r="AD3" s="281"/>
    </row>
    <row r="4" spans="1:48">
      <c r="A4" s="280" t="s">
        <v>266</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270</v>
      </c>
      <c r="P5" s="255"/>
      <c r="Q5" s="255"/>
      <c r="R5" s="255"/>
      <c r="S5" s="255"/>
      <c r="T5" s="255"/>
      <c r="U5" s="255"/>
      <c r="V5" s="255"/>
      <c r="W5" s="255"/>
      <c r="X5" s="255"/>
      <c r="Y5" s="255"/>
      <c r="Z5" s="255"/>
      <c r="AA5" s="255"/>
      <c r="AB5" s="255"/>
      <c r="AC5" s="255"/>
      <c r="AD5" s="255"/>
      <c r="AE5" s="255"/>
    </row>
    <row r="6" spans="1:48">
      <c r="AC6" s="143" t="s">
        <v>267</v>
      </c>
      <c r="AD6" s="255" t="s">
        <v>337</v>
      </c>
      <c r="AE6" s="255"/>
      <c r="AF6" s="255"/>
      <c r="AG6" s="255"/>
      <c r="AH6" s="255"/>
      <c r="AI6" s="255"/>
      <c r="AJ6" s="255"/>
      <c r="AK6" s="255"/>
      <c r="AL6" s="255"/>
      <c r="AM6" s="255"/>
      <c r="AN6" s="255"/>
      <c r="AO6" s="255"/>
      <c r="AP6" s="255"/>
      <c r="AQ6" s="255"/>
      <c r="AR6" s="140"/>
    </row>
    <row r="7" spans="1:48">
      <c r="X7" s="143" t="s">
        <v>62</v>
      </c>
      <c r="Y7" s="255"/>
      <c r="Z7" s="255"/>
      <c r="AA7" s="280" t="s">
        <v>271</v>
      </c>
      <c r="AB7" s="280"/>
      <c r="AC7" s="280"/>
      <c r="AD7" s="256"/>
      <c r="AE7" s="256"/>
      <c r="AF7" s="256"/>
      <c r="AG7" s="256"/>
      <c r="AH7" s="256"/>
      <c r="AI7" s="256"/>
      <c r="AJ7" s="283" t="s">
        <v>272</v>
      </c>
      <c r="AK7" s="283"/>
      <c r="AL7" s="283"/>
      <c r="AM7" s="283"/>
      <c r="AN7" s="283"/>
      <c r="AO7" s="256">
        <v>2567</v>
      </c>
      <c r="AP7" s="256"/>
      <c r="AQ7" s="256"/>
      <c r="AR7" s="140"/>
    </row>
    <row r="8" spans="1:48">
      <c r="D8" s="2" t="s">
        <v>273</v>
      </c>
      <c r="G8" s="260" t="s">
        <v>274</v>
      </c>
      <c r="H8" s="260"/>
      <c r="I8" s="260"/>
      <c r="J8" s="260"/>
      <c r="K8" s="260"/>
      <c r="L8" s="260"/>
      <c r="M8" s="260"/>
      <c r="N8" s="260"/>
      <c r="O8" s="260"/>
      <c r="P8" s="260"/>
      <c r="Q8" s="260"/>
      <c r="R8" s="260"/>
      <c r="S8" s="260"/>
      <c r="T8" s="260"/>
      <c r="U8" s="260"/>
      <c r="V8" s="260"/>
      <c r="W8" s="260"/>
      <c r="X8" s="260"/>
      <c r="Y8" s="260"/>
      <c r="Z8" s="260"/>
      <c r="AA8" s="260"/>
      <c r="AB8" s="280" t="s">
        <v>275</v>
      </c>
      <c r="AC8" s="280"/>
      <c r="AD8" s="280"/>
      <c r="AE8" s="280"/>
      <c r="AF8" s="255">
        <f>Sheet1!D8</f>
        <v>27</v>
      </c>
      <c r="AG8" s="255"/>
      <c r="AH8" s="255"/>
      <c r="AI8" s="255"/>
      <c r="AL8" s="143" t="s">
        <v>276</v>
      </c>
      <c r="AM8" s="255" t="s">
        <v>277</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280</v>
      </c>
      <c r="B10" s="280"/>
      <c r="C10" s="280"/>
      <c r="D10" s="255" t="s">
        <v>277</v>
      </c>
      <c r="E10" s="255"/>
      <c r="F10" s="255"/>
      <c r="G10" s="255"/>
      <c r="H10" s="255"/>
      <c r="I10" s="280" t="s">
        <v>282</v>
      </c>
      <c r="J10" s="280"/>
      <c r="K10" s="280"/>
      <c r="L10" s="280"/>
      <c r="M10" s="280"/>
      <c r="N10" s="255">
        <v>470</v>
      </c>
      <c r="O10" s="255"/>
      <c r="P10" s="255"/>
      <c r="Q10" s="255"/>
      <c r="R10" s="280" t="s">
        <v>283</v>
      </c>
      <c r="S10" s="280"/>
      <c r="T10" s="255" t="s">
        <v>152</v>
      </c>
      <c r="U10" s="255"/>
      <c r="V10" s="255"/>
      <c r="W10" s="255"/>
      <c r="X10" s="280" t="s">
        <v>284</v>
      </c>
      <c r="Y10" s="280"/>
      <c r="Z10" s="255" t="s">
        <v>286</v>
      </c>
      <c r="AA10" s="255"/>
      <c r="AB10" s="255"/>
      <c r="AC10" s="255"/>
      <c r="AD10" s="255"/>
      <c r="AE10" s="255"/>
      <c r="AF10" s="255"/>
      <c r="AG10" s="255"/>
      <c r="AH10" s="280" t="s">
        <v>285</v>
      </c>
      <c r="AI10" s="280"/>
      <c r="AJ10" s="280"/>
      <c r="AK10" s="280"/>
      <c r="AL10" s="255" t="s">
        <v>152</v>
      </c>
      <c r="AM10" s="255"/>
      <c r="AN10" s="255"/>
      <c r="AO10" s="255"/>
      <c r="AP10" s="255"/>
      <c r="AQ10" s="255"/>
      <c r="AR10" s="140"/>
    </row>
    <row r="11" spans="1:48">
      <c r="A11" s="2" t="s">
        <v>281</v>
      </c>
      <c r="F11" s="255" t="s">
        <v>289</v>
      </c>
      <c r="G11" s="255"/>
      <c r="H11" s="255"/>
      <c r="I11" s="255"/>
      <c r="J11" s="255"/>
      <c r="K11" s="255"/>
      <c r="L11" s="280" t="s">
        <v>287</v>
      </c>
      <c r="M11" s="280"/>
      <c r="N11" s="280"/>
      <c r="O11" s="280"/>
      <c r="P11" s="255" t="s">
        <v>347</v>
      </c>
      <c r="Q11" s="255"/>
      <c r="R11" s="255"/>
      <c r="S11" s="255"/>
      <c r="T11" s="255"/>
      <c r="U11" s="255"/>
      <c r="V11" s="255"/>
      <c r="W11" s="255"/>
      <c r="X11" s="280" t="s">
        <v>288</v>
      </c>
      <c r="Y11" s="280"/>
      <c r="Z11" s="280"/>
      <c r="AA11" s="256" t="s">
        <v>293</v>
      </c>
      <c r="AB11" s="256"/>
      <c r="AC11" s="256"/>
      <c r="AD11" s="256"/>
      <c r="AE11" s="256"/>
      <c r="AF11" s="256"/>
      <c r="AG11" s="256"/>
      <c r="AH11" s="280" t="s">
        <v>290</v>
      </c>
      <c r="AI11" s="280"/>
      <c r="AJ11" s="255" t="s">
        <v>294</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267</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338</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ผบ.5400/2562 ในคดีหมายเลขแดงที่  ผบ7202/2562 ลว.13 สิงหาคม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291</v>
      </c>
      <c r="AT16" s="217" t="s">
        <v>335</v>
      </c>
      <c r="AU16" s="216">
        <f>COUNTIF(C17:N32,"ซ่อนช่อง")</f>
        <v>14</v>
      </c>
      <c r="AV16" s="215" t="s">
        <v>336</v>
      </c>
    </row>
    <row r="17" spans="1:45">
      <c r="A17" s="188"/>
      <c r="B17" s="188"/>
      <c r="C17" s="257" t="str">
        <f>IF(AS17="","ซ่อนช่อง",CONCATENATE("1. ",VLOOKUP(AS17,Table1[#All],2,0)))</f>
        <v>1. นางญาณภัทร  จันทร์หอม</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3-5006-00081-61-3</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t="str">
        <f>IF(AS18="","",VLOOKUP(AS18,Table1[#All],3,0))</f>
        <v>-</v>
      </c>
      <c r="AE18" s="285"/>
      <c r="AF18" s="285"/>
      <c r="AG18" s="285"/>
      <c r="AH18" s="285"/>
      <c r="AI18" s="285"/>
      <c r="AJ18" s="285"/>
      <c r="AK18" s="285"/>
      <c r="AL18" s="195"/>
      <c r="AM18" s="193"/>
      <c r="AN18" s="193"/>
      <c r="AO18" s="193"/>
      <c r="AP18" s="193"/>
      <c r="AQ18" s="193"/>
      <c r="AS18" s="197" t="s">
        <v>214</v>
      </c>
    </row>
    <row r="19" spans="1:45" hidden="1">
      <c r="A19" s="193"/>
      <c r="B19" s="193"/>
      <c r="C19" s="284" t="str">
        <f>IF(AS19="","ซ่อนช่อง",CONCATENATE("3. ",VLOOKUP(AS19,Table1[#All],2,0)))</f>
        <v>ซ่อนช่อง</v>
      </c>
      <c r="D19" s="284"/>
      <c r="E19" s="284"/>
      <c r="F19" s="284"/>
      <c r="G19" s="284"/>
      <c r="H19" s="284"/>
      <c r="I19" s="284"/>
      <c r="J19" s="284"/>
      <c r="K19" s="284"/>
      <c r="L19" s="284"/>
      <c r="M19" s="284"/>
      <c r="N19" s="284"/>
      <c r="O19" s="194"/>
      <c r="P19" s="193" t="str">
        <f>IF(AS19="","",AS19)</f>
        <v/>
      </c>
      <c r="Q19" s="193"/>
      <c r="R19" s="193"/>
      <c r="S19" s="193"/>
      <c r="T19" s="193"/>
      <c r="U19" s="193"/>
      <c r="V19" s="193"/>
      <c r="W19" s="193" t="str">
        <f>IF(AS19="","","เลขบัตรประชาชน")</f>
        <v/>
      </c>
      <c r="X19" s="193"/>
      <c r="Y19" s="193"/>
      <c r="Z19" s="193"/>
      <c r="AA19" s="193"/>
      <c r="AB19" s="193"/>
      <c r="AC19" s="193"/>
      <c r="AD19" s="285" t="str">
        <f>IF(AS19="","",VLOOKUP(AS19,Table1[#All],3,0))</f>
        <v/>
      </c>
      <c r="AE19" s="285"/>
      <c r="AF19" s="285"/>
      <c r="AG19" s="285"/>
      <c r="AH19" s="285"/>
      <c r="AI19" s="285"/>
      <c r="AJ19" s="285"/>
      <c r="AK19" s="285"/>
      <c r="AL19" s="195"/>
      <c r="AM19" s="193"/>
      <c r="AN19" s="193"/>
      <c r="AO19" s="193"/>
      <c r="AP19" s="193"/>
      <c r="AQ19" s="193"/>
      <c r="AS19" s="197"/>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312</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313</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271</v>
      </c>
      <c r="AA10" s="280"/>
      <c r="AB10" s="255"/>
      <c r="AC10" s="255"/>
      <c r="AD10" s="255"/>
      <c r="AE10" s="255"/>
      <c r="AF10" s="255"/>
      <c r="AG10" s="255"/>
      <c r="AH10" s="280" t="s">
        <v>314</v>
      </c>
      <c r="AI10" s="280"/>
      <c r="AJ10" s="255"/>
      <c r="AK10" s="255"/>
      <c r="AL10" s="255"/>
      <c r="AM10" s="255"/>
    </row>
    <row r="11" spans="1:39">
      <c r="A11" s="2" t="s">
        <v>33</v>
      </c>
      <c r="D11" s="2" t="s">
        <v>315</v>
      </c>
    </row>
    <row r="12" spans="1:39">
      <c r="D12" s="2" t="s">
        <v>273</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316</v>
      </c>
      <c r="AG12" s="255">
        <f>Sheet1!D8</f>
        <v>27</v>
      </c>
      <c r="AH12" s="255"/>
      <c r="AI12" s="255"/>
      <c r="AJ12" s="2" t="s">
        <v>317</v>
      </c>
    </row>
    <row r="13" spans="1:39">
      <c r="A13" s="2" t="s">
        <v>280</v>
      </c>
      <c r="D13" s="255" t="s">
        <v>277</v>
      </c>
      <c r="E13" s="255"/>
      <c r="F13" s="255"/>
      <c r="G13" s="255"/>
      <c r="H13" s="280" t="s">
        <v>282</v>
      </c>
      <c r="I13" s="280"/>
      <c r="J13" s="280"/>
      <c r="K13" s="280"/>
      <c r="L13" s="255">
        <v>470</v>
      </c>
      <c r="M13" s="255"/>
      <c r="N13" s="255"/>
      <c r="O13" s="255"/>
      <c r="P13" s="280" t="s">
        <v>283</v>
      </c>
      <c r="Q13" s="280"/>
      <c r="R13" s="255" t="s">
        <v>152</v>
      </c>
      <c r="S13" s="255"/>
      <c r="T13" s="280" t="s">
        <v>318</v>
      </c>
      <c r="U13" s="280"/>
      <c r="V13" s="255" t="s">
        <v>152</v>
      </c>
      <c r="W13" s="255"/>
      <c r="X13" s="255"/>
      <c r="Y13" s="255"/>
      <c r="Z13" s="255"/>
      <c r="AA13" s="255"/>
      <c r="AB13" s="255"/>
      <c r="AC13" s="280" t="s">
        <v>284</v>
      </c>
      <c r="AD13" s="280"/>
      <c r="AE13" s="255" t="s">
        <v>286</v>
      </c>
      <c r="AF13" s="255"/>
      <c r="AG13" s="255"/>
      <c r="AH13" s="255"/>
      <c r="AI13" s="255"/>
      <c r="AJ13" s="255"/>
      <c r="AK13" s="255"/>
      <c r="AL13" s="255"/>
      <c r="AM13" s="255"/>
    </row>
    <row r="14" spans="1:39">
      <c r="A14" s="2" t="s">
        <v>319</v>
      </c>
      <c r="D14" s="255" t="s">
        <v>347</v>
      </c>
      <c r="E14" s="255"/>
      <c r="F14" s="255"/>
      <c r="G14" s="255"/>
      <c r="H14" s="255"/>
      <c r="I14" s="255"/>
      <c r="J14" s="255"/>
      <c r="K14" s="255"/>
      <c r="L14" s="280" t="s">
        <v>288</v>
      </c>
      <c r="M14" s="280"/>
      <c r="N14" s="280"/>
      <c r="O14" s="255" t="s">
        <v>293</v>
      </c>
      <c r="P14" s="255"/>
      <c r="Q14" s="255"/>
      <c r="R14" s="255"/>
      <c r="S14" s="255"/>
      <c r="T14" s="255"/>
      <c r="U14" s="255"/>
      <c r="V14" s="255"/>
      <c r="W14" s="255"/>
      <c r="X14" s="255"/>
      <c r="Y14" s="255"/>
      <c r="Z14" s="280" t="s">
        <v>290</v>
      </c>
      <c r="AA14" s="280"/>
      <c r="AB14" s="255" t="s">
        <v>294</v>
      </c>
      <c r="AC14" s="255"/>
      <c r="AD14" s="255"/>
      <c r="AE14" s="255"/>
      <c r="AF14" s="255"/>
      <c r="AG14" s="255"/>
      <c r="AH14" s="255"/>
      <c r="AI14" s="255"/>
      <c r="AJ14" s="255"/>
      <c r="AK14" s="255"/>
      <c r="AL14" s="255"/>
      <c r="AM14" s="255"/>
    </row>
    <row r="15" spans="1:39">
      <c r="A15" s="2" t="s">
        <v>333</v>
      </c>
    </row>
    <row r="16" spans="1:39">
      <c r="A16" s="2" t="s">
        <v>332</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ผบ.5400/2562 คดีหมายเลขแดงที่ ผบ7202/2562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334</v>
      </c>
    </row>
    <row r="21" spans="1:40">
      <c r="A21" s="188" t="str">
        <f>CONCATENATE("1.  ",VLOOKUP(AN21,Table1[#All],2,0))</f>
        <v>1.  นางญาณภัทร  จันทร์หอม</v>
      </c>
      <c r="B21" s="188"/>
      <c r="C21" s="188"/>
      <c r="D21" s="188"/>
      <c r="E21" s="188"/>
      <c r="F21" s="188"/>
      <c r="G21" s="188"/>
      <c r="H21" s="188"/>
      <c r="I21" s="188"/>
      <c r="J21" s="188"/>
      <c r="K21" s="188"/>
      <c r="L21" s="188"/>
      <c r="M21" s="188"/>
      <c r="N21" s="188"/>
      <c r="O21" s="188"/>
      <c r="P21" s="188"/>
      <c r="Q21" s="280" t="s">
        <v>328</v>
      </c>
      <c r="R21" s="280"/>
      <c r="S21" s="280"/>
      <c r="T21" s="280"/>
      <c r="U21" s="280"/>
      <c r="V21" s="280"/>
      <c r="W21" s="280"/>
      <c r="X21" s="280"/>
      <c r="Y21" s="280"/>
      <c r="Z21" s="292" t="str">
        <f>VLOOKUP(AN21,Table1[#All],3,0)</f>
        <v>3-5006-00081-61-3</v>
      </c>
      <c r="AA21" s="292"/>
      <c r="AB21" s="292"/>
      <c r="AC21" s="292"/>
      <c r="AD21" s="292"/>
      <c r="AE21" s="292"/>
      <c r="AF21" s="292"/>
      <c r="AG21" s="292"/>
      <c r="AH21" s="292"/>
      <c r="AI21" s="292"/>
      <c r="AJ21" s="292"/>
      <c r="AK21" s="292"/>
      <c r="AL21" s="292"/>
      <c r="AM21" s="292"/>
      <c r="AN21" s="214" t="s">
        <v>211</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2024-10-28T03:35:10Z</cp:lastPrinted>
  <dcterms:created xsi:type="dcterms:W3CDTF">2016-06-06T16:13:57Z</dcterms:created>
  <dcterms:modified xsi:type="dcterms:W3CDTF">2025-01-11T06:57:34Z</dcterms:modified>
</cp:coreProperties>
</file>