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 ศ.1\971-นายนราพงษ์ หวานชัยสีห์\"/>
    </mc:Choice>
  </mc:AlternateContent>
  <xr:revisionPtr revIDLastSave="0" documentId="8_{CBEA5613-B064-468D-896F-C14E9C866862}" xr6:coauthVersionLast="47" xr6:coauthVersionMax="47" xr10:uidLastSave="{00000000-0000-0000-0000-000000000000}"/>
  <bookViews>
    <workbookView xWindow="11424" yWindow="0" windowWidth="11712" windowHeight="12336" firstSheet="3"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<sst xmlns="http://schemas.openxmlformats.org/spreadsheetml/2006/main" count="726" uniqueCount="365">
  <si>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</si>
  <si>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</si>
  <si>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</si>
  <si>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</si>
  <si>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</si>
  <si>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</si>
  <si>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</si>
  <si>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</si>
  <si>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</si>
  <si>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</si>
  <si>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</si>
  <si>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</si>
  <si>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</si>
  <si>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</si>
  <si>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</si>
  <si>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</si>
  <si>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</si>
  <si>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</si>
  <si>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</si>
  <si>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</si>
  <si>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</si>
  <si>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</si>
  <si>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</si>
  <si>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</si>
  <si>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</si>
  <si>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</si>
  <si>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</si>
  <si>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</si>
  <si>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</si>
  <si>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</si>
  <si>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</si>
  <si>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</si>
  <si>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</si>
  <si>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</si>
  <si>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</si>
  <si>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</si>
  <si>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</si>
  <si>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</si>
  <si>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</si>
  <si>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</si>
  <si>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</si>
  <si>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</si>
  <si>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</si>
  <si>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</si>
  <si>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</si>
  <si>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</si>
  <si>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</si>
  <si>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</si>
  <si>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</si>
  <si>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</si>
  <si>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</si>
  <si>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</si>
  <si>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</si>
  <si>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</si>
  <si>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</si>
  <si>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</si>
  <si>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</si>
  <si>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</si>
  <si>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</si>
  <si>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</si>
  <si>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</si>
  <si>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</si>
  <si>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</si>
  <si>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</si>
  <si>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</si>
  <si>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</si>
  <si>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</si>
  <si>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</si>
  <si>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</si>
  <si>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</si>
  <si>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</si>
  <si>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</si>
  <si>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</si>
  <si>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</si>
  <si>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</si>
  <si>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</si>
  <si>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</si>
  <si>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</si>
  <si>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</si>
  <si>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</si>
  <si>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</si>
  <si>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</si>
  <si>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</si>
  <si>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</si>
  <si>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</si>
  <si>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</si>
  <si>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</si>
  <si>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</si>
  <si>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</si>
  <si>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</si>
  <si>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</si>
  <si>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</si>
  <si>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</si>
  <si>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</si>
  <si>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</si>
  <si>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</si>
  <si>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</si>
  <si>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</si>
  <si>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</si>
  <si>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</si>
  <si>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</si>
  <si>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</si>
  <si>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</si>
  <si>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</si>
  <si>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</si>
  <si>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</si>
  <si>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</si>
  <si>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</si>
  <si>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</si>
  <si>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</si>
  <si>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</si>
  <si>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</si>
  <si>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</si>
  <si>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</si>
  <si>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</si>
  <si>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</si>
  <si>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</si>
  <si>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</si>
  <si>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</si>
  <si>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</si>
  <si>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</si>
  <si>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</si>
  <si>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</si>
  <si>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</si>
  <si>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</si>
  <si>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</si>
  <si>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</si>
  <si>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</si>
  <si>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</si>
  <si>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</si>
  <si>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</si>
  <si>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</si>
  <si>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</si>
  <si>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</si>
  <si>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</si>
  <si>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</si>
  <si>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</si>
  <si>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</si>
  <si>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</si>
  <si>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</si>
  <si>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</si>
  <si>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</si>
  <si>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</si>
  <si>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</si>
  <si>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</si>
  <si>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</si>
  <si>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</si>
  <si>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</si>
  <si>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</si>
  <si>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</si>
  <si>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</si>
  <si>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</si>
  <si>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</si>
  <si>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</si>
  <si>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</si>
  <si>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</si>
  <si>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</si>
  <si>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</si>
  <si>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</si>
  <si>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</si>
  <si>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</si>
  <si>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</si>
  <si>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</si>
  <si>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</si>
  <si>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</si>
  <si>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</si>
  <si>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</si>
  <si>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</si>
  <si>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</si>
  <si>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</si>
  <si>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</si>
  <si>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</si>
  <si>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</si>
  <si>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</si>
  <si>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</si>
  <si>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</si>
  <si>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</si>
  <si>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</si>
  <si>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</si>
  <si>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</si>
  <si>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</si>
  <si>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</si>
  <si>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</si>
  <si>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</si>
  <si>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</si>
  <si>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</si>
  <si>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</si>
  <si>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</si>
  <si>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</si>
  <si>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</si>
  <si>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</si>
  <si>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</si>
  <si>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</si>
  <si>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</si>
  <si>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</si>
  <si>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</si>
  <si>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</si>
  <si>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</si>
  <si>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</si>
  <si>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</si>
  <si>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</si>
  <si>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</si>
  <si>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</si>
  <si>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</si>
  <si>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</si>
  <si>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</si>
  <si>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</si>
  <si>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</si>
  <si>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</si>
  <si>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</si>
  <si>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</si>
  <si>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</si>
  <si>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</si>
  <si>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</si>
  <si>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</si>
  <si>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</si>
  <si>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</si>
  <si>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</si>
  <si>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</si>
  <si>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</si>
  <si>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</si>
  <si>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</si>
  <si>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</si>
  <si>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</si>
  <si>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</si>
  <si>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</si>
  <si>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</si>
  <si>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</si>
  <si>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</si>
  <si>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</si>
  <si>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</si>
  <si>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</si>
  <si>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</si>
  <si>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</si>
  <si>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</si>
  <si>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</si>
  <si>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</si>
  <si>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</si>
  <si>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</si>
  <si>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</si>
  <si>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</si>
  <si>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</si>
  <si>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</si>
  <si>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</si>
  <si>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</si>
  <si>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</si>
  <si>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</si>
  <si>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</si>
  <si>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</si>
  <si>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</si>
  <si>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</si>
  <si>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</si>
  <si>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</si>
  <si>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</si>
  <si>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</si>
  <si>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</si>
  <si>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</si>
  <si>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</si>
  <si>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</si>
  <si>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</si>
  <si>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</si>
  <si>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</si>
  <si>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</si>
  <si>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</si>
  <si>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</si>
  <si>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</si>
  <si>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</si>
  <si>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</si>
  <si>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</si>
  <si>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</si>
  <si>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</si>
  <si>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</si>
  <si>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</si>
  <si>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</si>
  <si>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</si>
  <si>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</si>
  <si>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</si>
  <si>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</si>
  <si>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</si>
  <si>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</si>
  <si>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</si>
  <si>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</si>
  <si>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</si>
  <si>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</si>
  <si>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</si>
  <si>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</si>
  <si>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</si>
  <si>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</si>
  <si>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</si>
  <si>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</si>
  <si>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</si>
  <si>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</si>
  <si>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</si>
  <si>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</si>
  <si>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</si>
  <si>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</si>
  <si>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</si>
  <si>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</si>
  <si>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</si>
  <si>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</si>
  <si>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</si>
  <si>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</si>
  <si>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</si>
  <si>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</si>
  <si>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</si>
  <si>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</si>
  <si>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</si>
  <si>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</si>
  <si>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</si>
  <si>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</si>
  <si>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</si>
  <si>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</si>
  <si>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</si>
  <si>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</si>
  <si>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</si>
  <si>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</si>
  <si>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</si>
  <si>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</si>
  <si>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</si>
  <si>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</si>
  <si>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</si>
  <si>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</si>
  <si>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</si>
  <si>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</si>
  <si>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</si>
  <si>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</si>
  <si>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</si>
  <si>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</si>
  <si>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</si>
  <si>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</si>
  <si>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</si>
  <si>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</si>
  <si>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</si>
  <si>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</si>
  <si>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</si>
  <si>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</si>
  <si>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</si>
  <si>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</si>
  <si>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</si>
  <si>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</si>
  <si>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</si>
  <si>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</si>
  <si>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</si>
  <si>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</si>
  <si>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</si>
  <si>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</si>
  <si>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</si>
  <si>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</si>
  <si>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</si>
  <si>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</si>
  <si>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นายนราพงษ์ หวานชัยสีห์</t>
  </si>
  <si>
    <t>นางสาวหทัยทิพย์  บัวทองดา</t>
  </si>
  <si>
    <t>นายยุทธภัทร  สิงหเนตร</t>
  </si>
  <si>
    <t>นางสาวณัฐิกา  สอนพรม</t>
  </si>
  <si>
    <t>นายรชต  มณีขันธ์</t>
  </si>
  <si>
    <t>1-2096-00079-03-6</t>
  </si>
  <si>
    <t>1-4714-00047-17-4</t>
  </si>
  <si>
    <t>3-5099-00225-38-4</t>
  </si>
  <si>
    <t>1-6001-00369-09-2</t>
  </si>
  <si>
    <t>5-3005-00021-48-0</t>
  </si>
  <si>
    <t>โฉนดเลขที่ 67948 ต.หางดง อ.หางดง จ.เชียงใหม่ (ติดจำนอง)</t>
  </si>
  <si>
    <t>โฉนดเลขที่ 67948 หน้าสำรวจ 8353 เลขที่ดิน 3213 ต.หางดง อ.หางดง จ.เชียงใหม่ (ติดจำนอง)</t>
  </si>
  <si>
    <t>971(67) - รายงานผลสืบทรัพย์ ราย นายนราพงศ์หรือชโยดม หวานชัยสีห์หรือหวานหวิน สาขาช้างคลาน (สืบรอบที่ 2)</t>
  </si>
  <si>
    <t>นายปฏิยุทธ์ ฟองแก้ว</t>
  </si>
  <si>
    <t>มกราคม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</si>
</sst>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1" fontId="12" fillId="2" borderId="3" xfId="0" applyNumberFormat="1" applyFont="1" applyFill="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เตจ๊ะนัง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CO1944"/>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U1292">
            <v>0</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2968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7968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7">
        <v>971</v>
      </c>
    </row>
    <row r="2" spans="1:11">
      <c r="A2" s="143" t="s">
        <v>252</v>
      </c>
      <c r="B2" s="145" t="str" cm="1">
        <f t="array" ref="B2">_xlfn.IFS(I1&lt;850,VLOOKUP(I1,[1]บังคับคดี!$B:$ZZ,60,0),AND(I1&gt;=850,I1&lt;1435),VLOOKUP(I1,'[1]บังคับคดีใหม่ ปี2563-2564'!$B:$ZZ,63,0),I1&gt;=1435,VLOOKUP(I1,'[1]สืบทรัพย์ ปี 2564-25666'!$B:$ZZ,71,0))</f>
        <v>นายนราพงศ์หรือชโยดม หวานชัยสีห์หรือหวานหวิน</v>
      </c>
      <c r="C2" s="175" t="s">
        <v>73</v>
      </c>
      <c r="D2" s="145" t="str" cm="1">
        <f t="array" ref="D2">_xlfn.IFS(I1&lt;850,VLOOKUP(I1,[1]บังคับคดี!$B:$ZZ,10,0),AND(I1&gt;=850,I1&lt;1435),VLOOKUP(I1,'[1]บังคับคดีใหม่ ปี2563-2564'!$B:$ZZ,11,0),I1&gt;=1435,VLOOKUP(I1,'[1]สืบทรัพย์ ปี 2564-25666'!$B:$ZZ,11,0))</f>
        <v>ช้างคลาน</v>
      </c>
      <c r="E2" s="153" t="s">
        <v>257</v>
      </c>
      <c r="F2" s="145">
        <v>2</v>
      </c>
      <c r="I2" s="247"/>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สินเชื่อธนาคารประชาชนคืนความสุข</v>
      </c>
      <c r="C3" s="175" t="s">
        <v>208</v>
      </c>
      <c r="D3" s="147" cm="1">
        <f t="array" ref="D3">_xlfn.IFS(I1&lt;850,VLOOKUP(I1,[1]บังคับคดี!$B:$ZZ,59,0),AND(I1&gt;=850,I1&lt;1435),VLOOKUP(I1,'[1]บังคับคดีใหม่ ปี2563-2564'!$B:$ZZ,64,0),I1&gt;=1435,VLOOKUP(I1,'[1]สืบทรัพย์ ปี 2564-25666'!$B:$ZZ,72,0))</f>
        <v>883162010171</v>
      </c>
      <c r="E3" s="153" t="s">
        <v>256</v>
      </c>
      <c r="F3" s="149"/>
      <c r="I3" s="247"/>
    </row>
    <row r="4" spans="1:11">
      <c r="A4" s="143" t="s">
        <v>254</v>
      </c>
      <c r="B4" s="146" t="str" cm="1">
        <f t="array" ref="B4">_xlfn.IFS(I1&lt;850,VLOOKUP(I1,[1]บังคับคดี!$B:$ZZ,5,0),AND(I1&gt;=850,I1&lt;1435),VLOOKUP(I1,'[1]บังคับคดีใหม่ ปี2563-2564'!$B:$ZZ,6,0),I1&gt;=1435,VLOOKUP(I1,'[1]สืบทรัพย์ ปี 2564-25666'!$B:$ZZ,6,0))</f>
        <v>800056057428
800042612039</v>
      </c>
      <c r="C4" s="176" t="s">
        <v>265</v>
      </c>
      <c r="D4" s="219">
        <v>242395</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แขวงเชียงราย</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ผบ.E330/2563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ผบE382/2563</v>
      </c>
      <c r="I5" s="157" t="s">
        <v>258</v>
      </c>
    </row>
    <row r="6" spans="1:11">
      <c r="A6" s="153" t="s">
        <v>340</v>
      </c>
      <c r="B6" s="171">
        <v>66769.289999999994</v>
      </c>
      <c r="C6" s="225" t="s">
        <v>348</v>
      </c>
      <c r="D6" s="148">
        <v>243933</v>
      </c>
    </row>
    <row r="7" spans="1:11">
      <c r="A7" s="153"/>
      <c r="B7" s="190"/>
      <c r="D7" s="191"/>
    </row>
    <row r="8" spans="1:11">
      <c r="A8" s="153" t="s">
        <v>278</v>
      </c>
      <c r="B8" s="145" t="s">
        <v>363</v>
      </c>
      <c r="C8" s="175" t="s">
        <v>316</v>
      </c>
      <c r="D8" s="145">
        <v>27</v>
      </c>
      <c r="E8" s="175" t="s">
        <v>279</v>
      </c>
      <c r="F8" s="192">
        <v>1560100415109</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355</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351</v>
      </c>
      <c r="C13" s="203" t="s">
        <v>356</v>
      </c>
      <c r="D13" s="152" t="s">
        <v>240</v>
      </c>
      <c r="E13" s="158"/>
      <c r="F13" s="169"/>
      <c r="G13" s="152"/>
      <c r="I13" s="248"/>
      <c r="J13" s="248"/>
      <c r="K13" s="248"/>
    </row>
    <row r="14" spans="1:11" s="151" customFormat="1">
      <c r="A14" s="165" t="s">
        <v>212</v>
      </c>
      <c r="B14" s="158" t="s">
        <v>352</v>
      </c>
      <c r="C14" s="203" t="s">
        <v>357</v>
      </c>
      <c r="D14" s="152" t="s">
        <v>241</v>
      </c>
      <c r="E14" s="158" t="s">
        <v>360</v>
      </c>
      <c r="F14" s="169">
        <v>1400000</v>
      </c>
      <c r="G14" s="152"/>
      <c r="I14" s="166" t="s">
        <v>249</v>
      </c>
      <c r="J14" s="166"/>
      <c r="K14" s="166"/>
    </row>
    <row r="15" spans="1:11" s="151" customFormat="1">
      <c r="A15" s="165" t="s">
        <v>215</v>
      </c>
      <c r="B15" s="158" t="s">
        <v>353</v>
      </c>
      <c r="C15" s="203" t="s">
        <v>358</v>
      </c>
      <c r="D15" s="152" t="s">
        <v>240</v>
      </c>
      <c r="E15" s="158"/>
      <c r="F15" s="169"/>
      <c r="G15" s="152"/>
      <c r="I15" s="166" t="s">
        <v>250</v>
      </c>
      <c r="J15" s="166"/>
      <c r="K15" s="166"/>
    </row>
    <row r="16" spans="1:11" s="151" customFormat="1">
      <c r="A16" s="165" t="s">
        <v>213</v>
      </c>
      <c r="B16" s="158" t="s">
        <v>354</v>
      </c>
      <c r="C16" s="203" t="s">
        <v>359</v>
      </c>
      <c r="D16" s="152" t="s">
        <v>240</v>
      </c>
      <c r="E16" s="158"/>
      <c r="F16" s="169"/>
      <c r="G16" s="152"/>
      <c r="I16" s="166" t="s">
        <v>341</v>
      </c>
      <c r="J16" s="166"/>
      <c r="K16" s="166"/>
    </row>
    <row r="17" spans="1:12" s="151" customFormat="1">
      <c r="A17" s="165" t="s">
        <v>216</v>
      </c>
      <c r="B17" s="158" t="s">
        <v>152</v>
      </c>
      <c r="C17" s="203" t="s">
        <v>152</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971 - รายงานผลสืบทรัพย์ ราย นายนราพงศ์หรือชโยดม หวานชัยสีห์หรือหวานหวิน สาขาช้างคลาน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361</v>
      </c>
      <c r="D33" s="173" t="s">
        <v>260</v>
      </c>
      <c r="E33" s="178">
        <v>1400000</v>
      </c>
      <c r="F33" s="2" t="s">
        <v>132</v>
      </c>
    </row>
    <row r="35" spans="1:6">
      <c r="A35" s="218"/>
      <c r="B35" s="228"/>
      <c r="C35" s="228"/>
      <c r="D35" s="229"/>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296875" style="2" bestFit="1" customWidth="1"/>
    <col min="38" max="39" width="16.296875" style="2" customWidth="1"/>
    <col min="40" max="40" width="35.09765625" style="2" customWidth="1"/>
    <col min="41" max="46" width="16.296875" style="2" customWidth="1"/>
    <col min="47" max="16384" width="6.09765625" style="2"/>
  </cols>
  <sheetData>
    <row r="1" spans="1:43" ht="10.5" customHeight="1">
      <c r="AK1"/>
      <c r="AL1" s="226">
        <f>YEAR(Sheet1!D6)</f>
        <v>2567</v>
      </c>
      <c r="AM1"/>
    </row>
    <row r="2" spans="1:43" ht="23.4">
      <c r="A2" s="249" t="str">
        <f>CONCATENATE("รายงานการสืบทรัพย์ (ข้อมูล ณ วันที่ ",TEXT(Sheet1!D6,"d ดดดด yyyy"),")")</f>
        <v>รายงานการสืบทรัพย์ (ข้อมูล ณ วันที่ 11 พฤศจิกายน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4" t="str">
        <f>Sheet1!B2</f>
        <v>นายนราพงศ์หรือชโยดม หวานชัยสีห์หรือหวานหวิน</v>
      </c>
      <c r="F4" s="254"/>
      <c r="G4" s="254"/>
      <c r="H4" s="254"/>
      <c r="I4" s="254"/>
      <c r="J4" s="254"/>
      <c r="K4" s="254"/>
      <c r="L4" s="254"/>
      <c r="M4" s="254"/>
      <c r="N4" s="254"/>
      <c r="O4" s="254"/>
      <c r="P4" s="254"/>
      <c r="Q4" s="254"/>
      <c r="R4" s="254"/>
      <c r="S4" s="254"/>
      <c r="T4" s="254"/>
      <c r="U4" s="253" t="s">
        <v>73</v>
      </c>
      <c r="V4" s="253"/>
      <c r="W4" s="254" t="str">
        <f>Sheet1!D2</f>
        <v>ช้างคลาน</v>
      </c>
      <c r="X4" s="254"/>
      <c r="Y4" s="254"/>
      <c r="Z4" s="254"/>
      <c r="AA4" s="254"/>
      <c r="AB4" s="254"/>
      <c r="AC4" s="254"/>
      <c r="AD4" s="254"/>
      <c r="AE4" s="254"/>
      <c r="AF4" s="254"/>
      <c r="AG4" s="254"/>
      <c r="AH4" s="254"/>
      <c r="AI4" s="254"/>
      <c r="AJ4" s="254"/>
      <c r="AK4" s="138"/>
      <c r="AL4" s="186" t="s">
        <v>262</v>
      </c>
      <c r="AM4" s="185" t="s">
        <v>362</v>
      </c>
      <c r="AO4" s="161" t="s">
        <v>242</v>
      </c>
      <c r="AP4" s="138"/>
      <c r="AQ4" s="138"/>
    </row>
    <row r="5" spans="1:43">
      <c r="A5" s="19" t="s">
        <v>206</v>
      </c>
      <c r="B5" s="137"/>
      <c r="D5" s="254" t="str">
        <f>Sheet1!B3</f>
        <v>สินเชื่อธนาคารประชาชนคืนความสุข</v>
      </c>
      <c r="E5" s="254"/>
      <c r="F5" s="254"/>
      <c r="G5" s="254"/>
      <c r="H5" s="254"/>
      <c r="I5" s="254"/>
      <c r="J5" s="254"/>
      <c r="K5" s="254"/>
      <c r="L5" s="254"/>
      <c r="M5" s="254"/>
      <c r="N5" s="254"/>
      <c r="O5" s="254"/>
      <c r="P5" s="254"/>
      <c r="Q5" s="254"/>
      <c r="R5" s="254"/>
      <c r="S5" s="253" t="s">
        <v>208</v>
      </c>
      <c r="T5" s="253"/>
      <c r="U5" s="253"/>
      <c r="V5" s="253"/>
      <c r="W5" s="252">
        <f>IF(OR(Sheet1!D3=0,Sheet1!D3="-"),"-",Sheet1!D3)</f>
        <v>883162010171</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971(67) - รายงานผลสืบทรัพย์ ราย นายนราพงศ์หรือชโยดม หวานชัยสีห์หรือหวานหวิน สาขาช้างคลาน (สืบรอบที่ 2)</v>
      </c>
      <c r="AM5" s="138"/>
      <c r="AO5" s="162" t="s">
        <v>259</v>
      </c>
      <c r="AP5" s="138"/>
      <c r="AQ5" s="138"/>
    </row>
    <row r="6" spans="1:43">
      <c r="A6" s="19" t="s">
        <v>207</v>
      </c>
      <c r="B6" s="137"/>
      <c r="F6" s="258" t="str">
        <f>Sheet1!B4</f>
        <v>800056057428
800042612039</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แขวงเชียงราย</v>
      </c>
      <c r="D7" s="254"/>
      <c r="E7" s="254"/>
      <c r="F7" s="254"/>
      <c r="G7" s="254"/>
      <c r="H7" s="254"/>
      <c r="I7" s="254"/>
      <c r="J7" s="254"/>
      <c r="K7" s="278" t="s">
        <v>209</v>
      </c>
      <c r="L7" s="278"/>
      <c r="M7" s="278"/>
      <c r="N7" s="278"/>
      <c r="O7" s="278"/>
      <c r="P7" s="278"/>
      <c r="Q7" s="255" t="str">
        <f>Sheet1!D5</f>
        <v>ผบ.E330/2563</v>
      </c>
      <c r="R7" s="255"/>
      <c r="S7" s="255"/>
      <c r="T7" s="255"/>
      <c r="U7" s="255"/>
      <c r="V7" s="255"/>
      <c r="W7" s="255"/>
      <c r="X7" s="277" t="s">
        <v>210</v>
      </c>
      <c r="Y7" s="277"/>
      <c r="Z7" s="277"/>
      <c r="AA7" s="277"/>
      <c r="AB7" s="277"/>
      <c r="AC7" s="277"/>
      <c r="AD7" s="255" t="str">
        <f>Sheet1!F5</f>
        <v>ผบE382/2563</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นายนราพงษ์ หวานชัยสีห์</v>
      </c>
      <c r="G9" s="256"/>
      <c r="H9" s="256"/>
      <c r="I9" s="256"/>
      <c r="J9" s="256"/>
      <c r="K9" s="256"/>
      <c r="L9" s="256"/>
      <c r="M9" s="256"/>
      <c r="N9" s="256"/>
      <c r="O9" s="256"/>
      <c r="P9" s="256"/>
      <c r="Q9" s="256"/>
      <c r="R9" s="256"/>
      <c r="S9" s="2" t="str">
        <f>Sheet1!A13</f>
        <v>คู่สมรสจำเลยที่ 1</v>
      </c>
      <c r="Y9" s="257" t="str">
        <f>Sheet1!B13</f>
        <v>นางสาวหทัยทิพย์  บัวทองดา</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นายยุทธภัทร  สิงหเนตร</v>
      </c>
      <c r="G10" s="256"/>
      <c r="H10" s="256"/>
      <c r="I10" s="256"/>
      <c r="J10" s="256"/>
      <c r="K10" s="256"/>
      <c r="L10" s="256"/>
      <c r="M10" s="256"/>
      <c r="N10" s="256"/>
      <c r="O10" s="256"/>
      <c r="P10" s="256"/>
      <c r="Q10" s="256"/>
      <c r="R10" s="256"/>
      <c r="S10" s="2" t="s">
        <v>215</v>
      </c>
      <c r="Y10" s="257" t="str">
        <f>Sheet1!B15</f>
        <v>นางสาวณัฐิกา  สอนพรม</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นายรชต  มณีขันธ์</v>
      </c>
      <c r="G11" s="256"/>
      <c r="H11" s="256"/>
      <c r="I11" s="256"/>
      <c r="J11" s="256"/>
      <c r="K11" s="256"/>
      <c r="L11" s="256"/>
      <c r="M11" s="256"/>
      <c r="N11" s="256"/>
      <c r="O11" s="256"/>
      <c r="P11" s="256"/>
      <c r="Q11" s="256"/>
      <c r="R11" s="256"/>
      <c r="S11" s="2" t="s">
        <v>216</v>
      </c>
      <c r="Y11" s="257" t="str">
        <f>Sheet1!B17</f>
        <v>-</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ไม่พบ</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พบ</v>
      </c>
      <c r="U25" s="265"/>
      <c r="V25" s="265"/>
      <c r="W25" s="266"/>
      <c r="X25" s="267" t="str">
        <f>IF(OR(T25="ไม่พบ",T25="-"),"-",VLOOKUP(A25,Sheet1!A11:G31,5,0))</f>
        <v>โฉนดเลขที่ 67948 ต.หางดง อ.หางดง จ.เชียงใหม่ (ติดจำนอง)</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เห็นควรยึด</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โฉนดเลขที่ 67948 หน้าสำรวจ 8353 เลขที่ดิน 3213 ต.หางดง อ.หางดง จ.เชียงใหม่ (ติดจำนอง)</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ราคาประเมิน  1,400,000 บาท ไม่รวมสิ่งปลูกสร้าง</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796875" defaultRowHeight="21"/>
  <cols>
    <col min="1" max="44" width="2" style="2" customWidth="1"/>
    <col min="45" max="45" width="12.09765625" style="2" bestFit="1" customWidth="1"/>
    <col min="46" max="46" width="17" style="2" customWidth="1"/>
    <col min="47" max="16384" width="8.7968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27</v>
      </c>
      <c r="AG8" s="254"/>
      <c r="AH8" s="254"/>
      <c r="AI8" s="254"/>
      <c r="AL8" s="143" t="s">
        <v>276</v>
      </c>
      <c r="AM8" s="254" t="s">
        <v>277</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ตามคำพิพากษาของศาลแขวงเชียงราย ในคดีหมายเลขดำที่ ผบ.E330/2563 ในคดีหมายเลขแดงที่  ผบE382/2563 ลว.26 สิงหาคม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นายนราพงษ์ หวานชัยสีห์</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1-2096-00079-03-6</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นางสาวหทัยทิพย์  บัวทองดา</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1-4714-00047-17-4</v>
      </c>
      <c r="AE18" s="284"/>
      <c r="AF18" s="284"/>
      <c r="AG18" s="284"/>
      <c r="AH18" s="284"/>
      <c r="AI18" s="284"/>
      <c r="AJ18" s="284"/>
      <c r="AK18" s="284"/>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v>16</v>
      </c>
      <c r="Y10" s="254"/>
      <c r="Z10" s="279" t="s">
        <v>271</v>
      </c>
      <c r="AA10" s="279"/>
      <c r="AB10" s="254" t="s">
        <v>364</v>
      </c>
      <c r="AC10" s="254"/>
      <c r="AD10" s="254"/>
      <c r="AE10" s="254"/>
      <c r="AF10" s="254"/>
      <c r="AG10" s="254"/>
      <c r="AH10" s="279" t="s">
        <v>314</v>
      </c>
      <c r="AI10" s="279"/>
      <c r="AJ10" s="254">
        <v>2568</v>
      </c>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27</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ของศาลแขวงเชียงราย ในคดีหมายเลขคดีดำที่ ผบ.E330/2563 คดีหมายเลขแดงที่ ผบE382/2563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นางสาวณัฐิกา  สอนพรม</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91" t="str">
        <f>VLOOKUP(AN21,Table1[#All],3,0)</f>
        <v>1-6001-00369-09-2</v>
      </c>
      <c r="AA21" s="291"/>
      <c r="AB21" s="291"/>
      <c r="AC21" s="291"/>
      <c r="AD21" s="291"/>
      <c r="AE21" s="291"/>
      <c r="AF21" s="291"/>
      <c r="AG21" s="291"/>
      <c r="AH21" s="291"/>
      <c r="AI21" s="291"/>
      <c r="AJ21" s="291"/>
      <c r="AK21" s="291"/>
      <c r="AL21" s="291"/>
      <c r="AM21" s="291"/>
      <c r="AN21" s="214" t="s">
        <v>215</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7968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7968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7968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7968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7968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2025-01-11T07:24:26Z</cp:lastPrinted>
  <dcterms:created xsi:type="dcterms:W3CDTF">2016-06-06T16:13:57Z</dcterms:created>
  <dcterms:modified xsi:type="dcterms:W3CDTF">2025-01-11T07:24:53Z</dcterms:modified>
</cp:coreProperties>
</file>