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53-นางสาวเอมสิรินันท์ ท่าทาง\"/>
    </mc:Choice>
  </mc:AlternateContent>
  <xr:revisionPtr revIDLastSave="0" documentId="8_{2D526DEF-17C0-4F6A-86C3-41ED4EBE2504}"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<sst xmlns="http://schemas.openxmlformats.org/spreadsheetml/2006/main" count="712" uniqueCount="355">
  <si>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</si>
  <si>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</si>
  <si>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</si>
  <si>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</si>
  <si>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</si>
  <si>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</si>
  <si>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</si>
  <si>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</si>
  <si>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</si>
  <si>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</si>
  <si>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</si>
  <si>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</si>
  <si>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</si>
  <si>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</si>
  <si>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</si>
  <si>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</si>
  <si>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</si>
  <si>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</si>
  <si>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</si>
  <si>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</si>
  <si>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</si>
  <si>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</si>
  <si>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</si>
  <si>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</si>
  <si>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</si>
  <si>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</si>
  <si>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</si>
  <si>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</si>
  <si>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</si>
  <si>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</si>
  <si>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</si>
  <si>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</si>
  <si>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</si>
  <si>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</si>
  <si>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</si>
  <si>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</si>
  <si>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</si>
  <si>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</si>
  <si>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</si>
  <si>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</si>
  <si>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</si>
  <si>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</si>
  <si>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</si>
  <si>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</si>
  <si>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</si>
  <si>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</si>
  <si>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</si>
  <si>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</si>
  <si>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</si>
  <si>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</si>
  <si>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</si>
  <si>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</si>
  <si>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</si>
  <si>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</si>
  <si>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</si>
  <si>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</si>
  <si>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</si>
  <si>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</si>
  <si>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</si>
  <si>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</si>
  <si>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</si>
  <si>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</si>
  <si>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</si>
  <si>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</si>
  <si>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</si>
  <si>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</si>
  <si>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</si>
  <si>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</si>
  <si>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</si>
  <si>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</si>
  <si>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</si>
  <si>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</si>
  <si>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</si>
  <si>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</si>
  <si>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</si>
  <si>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</si>
  <si>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</si>
  <si>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</si>
  <si>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</si>
  <si>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</si>
  <si>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</si>
  <si>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</si>
  <si>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</si>
  <si>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</si>
  <si>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</si>
  <si>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</si>
  <si>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</si>
  <si>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</si>
  <si>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</si>
  <si>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</si>
  <si>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</si>
  <si>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</si>
  <si>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</si>
  <si>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</si>
  <si>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</si>
  <si>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</si>
  <si>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</si>
  <si>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</si>
  <si>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</si>
  <si>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</si>
  <si>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</si>
  <si>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</si>
  <si>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</si>
  <si>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</si>
  <si>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</si>
  <si>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</si>
  <si>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</si>
  <si>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</si>
  <si>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</si>
  <si>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</si>
  <si>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</si>
  <si>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</si>
  <si>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</si>
  <si>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</si>
  <si>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</si>
  <si>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</si>
  <si>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</si>
  <si>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</si>
  <si>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</si>
  <si>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</si>
  <si>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</si>
  <si>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</si>
  <si>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</si>
  <si>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</si>
  <si>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</si>
  <si>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</si>
  <si>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</si>
  <si>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</si>
  <si>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</si>
  <si>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</si>
  <si>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</si>
  <si>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</si>
  <si>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</si>
  <si>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</si>
  <si>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</si>
  <si>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</si>
  <si>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</si>
  <si>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</si>
  <si>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</si>
  <si>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</si>
  <si>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</si>
  <si>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</si>
  <si>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</si>
  <si>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</si>
  <si>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</si>
  <si>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</si>
  <si>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</si>
  <si>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</si>
  <si>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</si>
  <si>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</si>
  <si>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</si>
  <si>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</si>
  <si>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</si>
  <si>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</si>
  <si>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</si>
  <si>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</si>
  <si>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</si>
  <si>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</si>
  <si>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</si>
  <si>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</si>
  <si>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</si>
  <si>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</si>
  <si>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</si>
  <si>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</si>
  <si>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</si>
  <si>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</si>
  <si>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</si>
  <si>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</si>
  <si>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</si>
  <si>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</si>
  <si>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</si>
  <si>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</si>
  <si>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</si>
  <si>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</si>
  <si>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</si>
  <si>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</si>
  <si>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</si>
  <si>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</si>
  <si>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</si>
  <si>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</si>
  <si>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</si>
  <si>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</si>
  <si>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</si>
  <si>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</si>
  <si>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</si>
  <si>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</si>
  <si>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</si>
  <si>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</si>
  <si>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</si>
  <si>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</si>
  <si>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</si>
  <si>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</si>
  <si>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</si>
  <si>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</si>
  <si>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</si>
  <si>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</si>
  <si>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</si>
  <si>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</si>
  <si>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</si>
  <si>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</si>
  <si>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</si>
  <si>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</si>
  <si>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</si>
  <si>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</si>
  <si>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</si>
  <si>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</si>
  <si>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</si>
  <si>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</si>
  <si>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</si>
  <si>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</si>
  <si>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</si>
  <si>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</si>
  <si>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</si>
  <si>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</si>
  <si>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</si>
  <si>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</si>
  <si>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</si>
  <si>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</si>
  <si>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</si>
  <si>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</si>
  <si>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</si>
  <si>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</si>
  <si>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</si>
  <si>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</si>
  <si>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</si>
  <si>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</si>
  <si>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</si>
  <si>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</si>
  <si>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</si>
  <si>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</si>
  <si>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</si>
  <si>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</si>
  <si>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</si>
  <si>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</si>
  <si>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</si>
  <si>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</si>
  <si>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</si>
  <si>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</si>
  <si>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</si>
  <si>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</si>
  <si>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</si>
  <si>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</si>
  <si>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</si>
  <si>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</si>
  <si>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</si>
  <si>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</si>
  <si>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</si>
  <si>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</si>
  <si>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</si>
  <si>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</si>
  <si>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</si>
  <si>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</si>
  <si>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</si>
  <si>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</si>
  <si>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</si>
  <si>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</si>
  <si>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</si>
  <si>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</si>
  <si>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</si>
  <si>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</si>
  <si>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</si>
  <si>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</si>
  <si>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</si>
  <si>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</si>
  <si>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</si>
  <si>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</si>
  <si>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</si>
  <si>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</si>
  <si>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</si>
  <si>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</si>
  <si>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</si>
  <si>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</si>
  <si>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</si>
  <si>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</si>
  <si>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</si>
  <si>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</si>
  <si>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</si>
  <si>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</si>
  <si>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</si>
  <si>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</si>
  <si>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</si>
  <si>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</si>
  <si>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</si>
  <si>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</si>
  <si>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</si>
  <si>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</si>
  <si>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</si>
  <si>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</si>
  <si>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</si>
  <si>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</si>
  <si>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</si>
  <si>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</si>
  <si>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</si>
  <si>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</si>
  <si>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</si>
  <si>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</si>
  <si>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</si>
  <si>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</si>
  <si>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</si>
  <si>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</si>
  <si>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</si>
  <si>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</si>
  <si>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</si>
  <si>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</si>
  <si>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</si>
  <si>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</si>
  <si>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</si>
  <si>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</si>
  <si>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</si>
  <si>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</si>
  <si>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</si>
  <si>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</si>
  <si>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</si>
  <si>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</si>
  <si>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</si>
  <si>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</si>
  <si>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</si>
  <si>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</si>
  <si>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</si>
  <si>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</si>
  <si>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</si>
  <si>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</si>
  <si>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</si>
  <si>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</si>
  <si>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</si>
  <si>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</si>
  <si>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</si>
  <si>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</si>
  <si>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</si>
  <si>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</si>
  <si>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</si>
  <si>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</si>
  <si>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</si>
  <si>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</si>
  <si>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</si>
  <si>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</si>
  <si>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</si>
  <si>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</si>
  <si>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</si>
  <si>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</si>
  <si>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</si>
  <si>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</si>
  <si>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</si>
  <si>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</si>
  <si>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</si>
  <si>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</si>
  <si>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</si>
  <si>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</si>
  <si>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</si>
  <si>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</si>
  <si>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</si>
  <si>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นางสาวเอมสิรินันท์ ท่าทาง</t>
  </si>
  <si>
    <t>3-5405-00283-76-1</t>
  </si>
  <si>
    <t>กุมภาพันธ์</t>
  </si>
  <si>
    <t>2553(67) - รายงานผลสืบทรัพย์ ราย นางสาวเอมสิรินันท์ ท่าทาง สาขาเชียงใหม่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</si>
</sst>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2553</v>
      </c>
    </row>
    <row r="2" spans="1:11">
      <c r="A2" s="143" t="s">
        <v>252</v>
      </c>
      <c r="B2" s="145" t="str" cm="1">
        <f t="array" ref="B2">_xlfn.IFS(I1&lt;850,VLOOKUP(I1,[1]บังคับคดี!$B:$ZZ,60,0),AND(I1&gt;=850,I1&lt;1435),VLOOKUP(I1,'[1]บังคับคดีใหม่ ปี2563-2564'!$B:$ZZ,63,0),I1&gt;=1435,VLOOKUP(I1,'[1]สืบทรัพย์ ปี 2564-25666'!$B:$ZZ,71,0))</f>
        <v>นางสาวเอมสิรินันท์ ท่าทาง</v>
      </c>
      <c r="C2" s="175" t="s">
        <v>73</v>
      </c>
      <c r="D2" s="145" t="str" cm="1">
        <f t="array" ref="D2">_xlfn.IFS(I1&lt;850,VLOOKUP(I1,[1]บังคับคดี!$B:$ZZ,10,0),AND(I1&gt;=850,I1&lt;1435),VLOOKUP(I1,'[1]บังคับคดีใหม่ ปี2563-2564'!$B:$ZZ,11,0),I1&gt;=1435,VLOOKUP(I1,'[1]สืบทรัพย์ ปี 2564-25666'!$B:$ZZ,11,0))</f>
        <v>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883165010114</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800099713771</v>
      </c>
      <c r="C4" s="176" t="s">
        <v>265</v>
      </c>
      <c r="D4" s="219">
        <v>241450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จังหวัดแพร่</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ผบE3203/2565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ผบE55/2566</v>
      </c>
      <c r="I5" s="157" t="s">
        <v>258</v>
      </c>
    </row>
    <row r="6" spans="1:11">
      <c r="A6" s="153" t="s">
        <v>340</v>
      </c>
      <c r="B6" s="171">
        <v>208583.87</v>
      </c>
      <c r="C6" s="225" t="s">
        <v>348</v>
      </c>
      <c r="D6" s="148">
        <v>243761</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v>
      </c>
      <c r="B12" s="158" t="s">
        <v>351</v>
      </c>
      <c r="C12" s="203" t="s">
        <v>352</v>
      </c>
      <c r="D12" s="152" t="s">
        <v>240</v>
      </c>
      <c r="E12" s="158"/>
      <c r="F12" s="169"/>
      <c r="G12" s="152"/>
      <c r="I12" s="247" t="s">
        <v>243</v>
      </c>
      <c r="J12" s="247"/>
      <c r="K12" s="247"/>
    </row>
    <row r="13" spans="1:11" s="151" customFormat="1">
      <c r="A13" s="165" t="str">
        <f>IF(B14="","คู่สมรส","คู่สมรสจำเลยที่ 1")</f>
        <v>คู่สมรส</v>
      </c>
      <c r="B13" s="158" t="s">
        <v>152</v>
      </c>
      <c r="C13" s="203" t="s">
        <v>152</v>
      </c>
      <c r="D13" s="152" t="s">
        <v>152</v>
      </c>
      <c r="E13" s="158"/>
      <c r="F13" s="169"/>
      <c r="G13" s="152"/>
      <c r="I13" s="247"/>
      <c r="J13" s="247"/>
      <c r="K13" s="247"/>
    </row>
    <row r="14" spans="1:11" s="151" customFormat="1">
      <c r="A14" s="165" t="s">
        <v>212</v>
      </c>
      <c r="B14" s="158"/>
      <c r="C14" s="203"/>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2553 - รายงานผลสืบทรัพย์ ราย นางสาวเอมสิรินันท์ ท่าทาง สาขาเชียงใหม่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23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0" t="str">
        <f>Sheet1!B2</f>
        <v>นางสาวเอมสิรินันท์ ท่าทาง</v>
      </c>
      <c r="F4" s="270"/>
      <c r="G4" s="270"/>
      <c r="H4" s="270"/>
      <c r="I4" s="270"/>
      <c r="J4" s="270"/>
      <c r="K4" s="270"/>
      <c r="L4" s="270"/>
      <c r="M4" s="270"/>
      <c r="N4" s="270"/>
      <c r="O4" s="270"/>
      <c r="P4" s="270"/>
      <c r="Q4" s="270"/>
      <c r="R4" s="270"/>
      <c r="S4" s="270"/>
      <c r="T4" s="270"/>
      <c r="U4" s="250" t="s">
        <v>73</v>
      </c>
      <c r="V4" s="250"/>
      <c r="W4" s="270" t="str">
        <f>Sheet1!D2</f>
        <v>เชียงใหม่</v>
      </c>
      <c r="X4" s="270"/>
      <c r="Y4" s="270"/>
      <c r="Z4" s="270"/>
      <c r="AA4" s="270"/>
      <c r="AB4" s="270"/>
      <c r="AC4" s="270"/>
      <c r="AD4" s="270"/>
      <c r="AE4" s="270"/>
      <c r="AF4" s="270"/>
      <c r="AG4" s="270"/>
      <c r="AH4" s="270"/>
      <c r="AI4" s="270"/>
      <c r="AJ4" s="270"/>
      <c r="AK4" s="138"/>
      <c r="AL4" s="186" t="s">
        <v>262</v>
      </c>
      <c r="AM4" s="185" t="s">
        <v>354</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f>IF(OR(Sheet1!D3=0,Sheet1!D3="-"),"-",Sheet1!D3)</f>
        <v>883165010114</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2553(67) - รายงานผลสืบทรัพย์ ราย นางสาวเอมสิรินันท์ ท่าทาง สาขาเชียงใหม่ (สืบรอบที่ 2) - ไม่พบทรัพย์</v>
      </c>
      <c r="AM5" s="138"/>
      <c r="AO5" s="162" t="s">
        <v>259</v>
      </c>
      <c r="AP5" s="138"/>
      <c r="AQ5" s="138"/>
    </row>
    <row r="6" spans="1:43">
      <c r="A6" s="19" t="s">
        <v>207</v>
      </c>
      <c r="B6" s="137"/>
      <c r="F6" s="271">
        <f>Sheet1!B4</f>
        <v>800099713771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345</v>
      </c>
      <c r="AO6" s="162" t="s">
        <v>251</v>
      </c>
      <c r="AP6" s="138"/>
      <c r="AQ6" s="138"/>
    </row>
    <row r="7" spans="1:43">
      <c r="A7" s="19" t="s">
        <v>63</v>
      </c>
      <c r="B7" s="137"/>
      <c r="C7" s="270" t="str">
        <f>Sheet1!B5</f>
        <v>จังหวัดแพร่</v>
      </c>
      <c r="D7" s="270"/>
      <c r="E7" s="270"/>
      <c r="F7" s="270"/>
      <c r="G7" s="270"/>
      <c r="H7" s="270"/>
      <c r="I7" s="270"/>
      <c r="J7" s="270"/>
      <c r="K7" s="249" t="s">
        <v>209</v>
      </c>
      <c r="L7" s="249"/>
      <c r="M7" s="249"/>
      <c r="N7" s="249"/>
      <c r="O7" s="249"/>
      <c r="P7" s="249"/>
      <c r="Q7" s="277" t="str">
        <f>Sheet1!D5</f>
        <v>ผบE3203/2565</v>
      </c>
      <c r="R7" s="277"/>
      <c r="S7" s="277"/>
      <c r="T7" s="277"/>
      <c r="U7" s="277"/>
      <c r="V7" s="277"/>
      <c r="W7" s="277"/>
      <c r="X7" s="248" t="s">
        <v>210</v>
      </c>
      <c r="Y7" s="248"/>
      <c r="Z7" s="248"/>
      <c r="AA7" s="248"/>
      <c r="AB7" s="248"/>
      <c r="AC7" s="248"/>
      <c r="AD7" s="277" t="str">
        <f>Sheet1!F5</f>
        <v>ผบE55/2566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นางสาวเอมสิรินันท์ ท่าทาง</v>
      </c>
      <c r="G9" s="256"/>
      <c r="H9" s="256"/>
      <c r="I9" s="256"/>
      <c r="J9" s="256"/>
      <c r="K9" s="256"/>
      <c r="L9" s="256"/>
      <c r="M9" s="256"/>
      <c r="N9" s="256"/>
      <c r="O9" s="256"/>
      <c r="P9" s="256"/>
      <c r="Q9" s="256"/>
      <c r="R9" s="256"/>
      <c r="S9" s="2" t="str">
        <f>Sheet1!A13</f>
        <v>คู่สมรส</v>
      </c>
      <c r="Y9" s="263" t="str">
        <f>Sheet1!B13</f>
        <v>-</v>
      </c>
      <c r="Z9" s="263"/>
      <c r="AA9" s="263"/>
      <c r="AB9" s="263"/>
      <c r="AC9" s="263"/>
      <c r="AD9" s="263"/>
      <c r="AE9" s="263"/>
      <c r="AF9" s="263"/>
      <c r="AG9" s="263"/>
      <c r="AH9" s="263"/>
      <c r="AI9" s="263"/>
      <c r="AJ9" s="263"/>
      <c r="AK9" s="138"/>
      <c r="AN9" s="138"/>
      <c r="AO9" s="163" t="s">
        <v>236</v>
      </c>
      <c r="AP9" s="138"/>
      <c r="AQ9" s="138"/>
    </row>
    <row r="10" spans="1:43" hidden="1">
      <c r="A10" s="19"/>
      <c r="B10" s="2" t="s">
        <v>212</v>
      </c>
      <c r="F10" s="256">
        <f>Sheet1!B14</f>
        <v>0</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235</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51" t="s">
        <v>235</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51" t="s">
        <v>235</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hidden="1"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hidden="1"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235</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337</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347</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ตามคำพิพากษาของศาลจังหวัดแพร่ ในคดีหมายเลขดำที่ ผบE3203/2565 ในคดีหมายเลขแดงที่  ผบE55/2566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e">
        <f>IF(AS17="","ซ่อนช่อง",CONCATENATE("1. ",VLOOKUP(AS17,Table1[#All],2,0)))</f>
        <v>#N/A</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e">
        <f>IF(AS17="","",VLOOKUP(AS17,Table1[#All],3,0))</f>
        <v>#N/A</v>
      </c>
      <c r="AE17" s="284"/>
      <c r="AF17" s="284"/>
      <c r="AG17" s="284"/>
      <c r="AH17" s="284"/>
      <c r="AI17" s="284"/>
      <c r="AJ17" s="284"/>
      <c r="AK17" s="284"/>
      <c r="AL17" s="201"/>
      <c r="AM17" s="188"/>
      <c r="AN17" s="188"/>
      <c r="AO17" s="188"/>
      <c r="AP17" s="188"/>
      <c r="AQ17" s="188"/>
      <c r="AS17" s="197" t="s">
        <v>211</v>
      </c>
    </row>
    <row r="18" spans="1:45">
      <c r="A18" s="193"/>
      <c r="B18" s="193"/>
      <c r="C18" s="283" t="e">
        <f>IF(AS18="","ซ่อนช่อง",CONCATENATE("2. ",VLOOKUP(AS18,Table1[#All],2,0)))</f>
        <v>#N/A</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e">
        <f>IF(AS18="","",VLOOKUP(AS18,Table1[#All],3,0))</f>
        <v>#N/A</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353</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347</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ของศาลจังหวัดแพร่ ในคดีหมายเลขคดีดำที่ ผบE3203/2565 คดีหมายเลขแดงที่ ผบE55/2566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นางสาวเอมสิรินันท์ ท่าทาง</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88" t="str">
        <f>VLOOKUP(AN21,Table1[#All],3,0)</f>
        <v>3-5405-00283-76-1</v>
      </c>
      <c r="AA21" s="288"/>
      <c r="AB21" s="288"/>
      <c r="AC21" s="288"/>
      <c r="AD21" s="288"/>
      <c r="AE21" s="288"/>
      <c r="AF21" s="288"/>
      <c r="AG21" s="288"/>
      <c r="AH21" s="288"/>
      <c r="AI21" s="288"/>
      <c r="AJ21" s="288"/>
      <c r="AK21" s="288"/>
      <c r="AL21" s="288"/>
      <c r="AM21" s="288"/>
      <c r="AN21" s="214" t="s">
        <v>119</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2025-02-03T06:07:35Z</cp:lastPrinted>
  <dcterms:created xsi:type="dcterms:W3CDTF">2016-06-06T16:13:57Z</dcterms:created>
  <dcterms:modified xsi:type="dcterms:W3CDTF">2025-02-03T06:09:49Z</dcterms:modified>
</cp:coreProperties>
</file>