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58-นายธนวัฒน์ กันธา\"/>
    </mc:Choice>
  </mc:AlternateContent>
  <xr:revisionPtr revIDLastSave="0" documentId="8_{7E40D3BD-CDB1-4885-B9DB-0508F811C29B}"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<sst xmlns="http://schemas.openxmlformats.org/spreadsheetml/2006/main" count="709" uniqueCount="356">
  <si>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</si>
  <si>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</si>
  <si>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</si>
  <si>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</si>
  <si>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</si>
  <si>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</si>
  <si>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</si>
  <si>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</si>
  <si>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</si>
  <si>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</si>
  <si>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</si>
  <si>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</si>
  <si>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</si>
  <si>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</si>
  <si>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</si>
  <si>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</si>
  <si>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</si>
  <si>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</si>
  <si>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</si>
  <si>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</si>
  <si>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</si>
  <si>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</si>
  <si>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</si>
  <si>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</si>
  <si>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</si>
  <si>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</si>
  <si>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</si>
  <si>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</si>
  <si>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</si>
  <si>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</si>
  <si>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</si>
  <si>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</si>
  <si>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</si>
  <si>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</si>
  <si>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</si>
  <si>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</si>
  <si>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</si>
  <si>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</si>
  <si>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</si>
  <si>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</si>
  <si>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</si>
  <si>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</si>
  <si>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</si>
  <si>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</si>
  <si>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</si>
  <si>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</si>
  <si>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</si>
  <si>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</si>
  <si>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</si>
  <si>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</si>
  <si>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</si>
  <si>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</si>
  <si>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</si>
  <si>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</si>
  <si>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</si>
  <si>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</si>
  <si>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</si>
  <si>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</si>
  <si>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</si>
  <si>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</si>
  <si>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</si>
  <si>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</si>
  <si>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</si>
  <si>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</si>
  <si>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</si>
  <si>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</si>
  <si>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</si>
  <si>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</si>
  <si>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</si>
  <si>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</si>
  <si>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</si>
  <si>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</si>
  <si>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</si>
  <si>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</si>
  <si>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</si>
  <si>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</si>
  <si>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</si>
  <si>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</si>
  <si>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</si>
  <si>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</si>
  <si>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</si>
  <si>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</si>
  <si>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</si>
  <si>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</si>
  <si>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</si>
  <si>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</si>
  <si>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</si>
  <si>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</si>
  <si>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</si>
  <si>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</si>
  <si>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</si>
  <si>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</si>
  <si>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</si>
  <si>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</si>
  <si>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</si>
  <si>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</si>
  <si>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</si>
  <si>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</si>
  <si>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</si>
  <si>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</si>
  <si>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</si>
  <si>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</si>
  <si>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</si>
  <si>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</si>
  <si>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</si>
  <si>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</si>
  <si>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</si>
  <si>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</si>
  <si>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</si>
  <si>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</si>
  <si>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</si>
  <si>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</si>
  <si>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</si>
  <si>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</si>
  <si>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</si>
  <si>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</si>
  <si>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</si>
  <si>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</si>
  <si>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</si>
  <si>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</si>
  <si>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</si>
  <si>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</si>
  <si>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</si>
  <si>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</si>
  <si>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</si>
  <si>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</si>
  <si>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</si>
  <si>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</si>
  <si>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</si>
  <si>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</si>
  <si>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</si>
  <si>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</si>
  <si>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</si>
  <si>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</si>
  <si>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</si>
  <si>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</si>
  <si>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</si>
  <si>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</si>
  <si>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</si>
  <si>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</si>
  <si>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</si>
  <si>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</si>
  <si>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</si>
  <si>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</si>
  <si>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</si>
  <si>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</si>
  <si>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</si>
  <si>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</si>
  <si>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</si>
  <si>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</si>
  <si>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</si>
  <si>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</si>
  <si>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</si>
  <si>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</si>
  <si>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</si>
  <si>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</si>
  <si>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</si>
  <si>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</si>
  <si>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</si>
  <si>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</si>
  <si>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</si>
  <si>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</si>
  <si>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</si>
  <si>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</si>
  <si>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</si>
  <si>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</si>
  <si>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</si>
  <si>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</si>
  <si>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</si>
  <si>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</si>
  <si>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</si>
  <si>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</si>
  <si>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</si>
  <si>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</si>
  <si>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</si>
  <si>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</si>
  <si>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</si>
  <si>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</si>
  <si>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</si>
  <si>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</si>
  <si>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</si>
  <si>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</si>
  <si>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</si>
  <si>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</si>
  <si>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</si>
  <si>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</si>
  <si>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</si>
  <si>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</si>
  <si>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</si>
  <si>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</si>
  <si>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</si>
  <si>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</si>
  <si>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</si>
  <si>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</si>
  <si>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</si>
  <si>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</si>
  <si>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</si>
  <si>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</si>
  <si>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</si>
  <si>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</si>
  <si>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</si>
  <si>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</si>
  <si>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</si>
  <si>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</si>
  <si>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</si>
  <si>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</si>
  <si>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</si>
  <si>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</si>
  <si>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</si>
  <si>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</si>
  <si>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</si>
  <si>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</si>
  <si>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</si>
  <si>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</si>
  <si>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</si>
  <si>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</si>
  <si>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</si>
  <si>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</si>
  <si>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</si>
  <si>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</si>
  <si>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</si>
  <si>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</si>
  <si>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</si>
  <si>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</si>
  <si>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</si>
  <si>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</si>
  <si>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</si>
  <si>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</si>
  <si>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</si>
  <si>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</si>
  <si>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</si>
  <si>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</si>
  <si>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</si>
  <si>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</si>
  <si>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</si>
  <si>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</si>
  <si>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</si>
  <si>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</si>
  <si>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</si>
  <si>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</si>
  <si>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</si>
  <si>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</si>
  <si>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</si>
  <si>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</si>
  <si>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</si>
  <si>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</si>
  <si>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</si>
  <si>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</si>
  <si>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</si>
  <si>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</si>
  <si>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</si>
  <si>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</si>
  <si>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</si>
  <si>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</si>
  <si>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</si>
  <si>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</si>
  <si>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</si>
  <si>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</si>
  <si>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</si>
  <si>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</si>
  <si>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</si>
  <si>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</si>
  <si>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</si>
  <si>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</si>
  <si>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</si>
  <si>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</si>
  <si>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</si>
  <si>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</si>
  <si>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</si>
  <si>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</si>
  <si>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</si>
  <si>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</si>
  <si>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</si>
  <si>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</si>
  <si>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</si>
  <si>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</si>
  <si>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</si>
  <si>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</si>
  <si>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</si>
  <si>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</si>
  <si>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</si>
  <si>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</si>
  <si>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</si>
  <si>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</si>
  <si>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</si>
  <si>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</si>
  <si>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</si>
  <si>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</si>
  <si>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</si>
  <si>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</si>
  <si>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</si>
  <si>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</si>
  <si>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</si>
  <si>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</si>
  <si>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</si>
  <si>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</si>
  <si>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</si>
  <si>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</si>
  <si>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</si>
  <si>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</si>
  <si>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</si>
  <si>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</si>
  <si>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</si>
  <si>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</si>
  <si>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</si>
  <si>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</si>
  <si>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</si>
  <si>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</si>
  <si>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</si>
  <si>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</si>
  <si>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</si>
  <si>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</si>
  <si>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</si>
  <si>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</si>
  <si>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</si>
  <si>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</si>
  <si>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</si>
  <si>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</si>
  <si>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</si>
  <si>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</si>
  <si>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</si>
  <si>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</si>
  <si>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</si>
  <si>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</si>
  <si>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</si>
  <si>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</si>
  <si>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</si>
  <si>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</si>
  <si>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</si>
  <si>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</si>
  <si>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</si>
  <si>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</si>
  <si>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</si>
  <si>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</si>
  <si>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</si>
  <si>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</si>
  <si>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</si>
  <si>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</si>
  <si>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</si>
  <si>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</si>
  <si>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</si>
  <si>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</si>
  <si>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</si>
  <si>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</si>
  <si>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</si>
  <si>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</si>
  <si>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</si>
  <si>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</si>
  <si>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</si>
  <si>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</si>
  <si>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</si>
  <si>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 xml:space="preserve">นายธนวัฒน์ กันธา </t>
  </si>
  <si>
    <t>3-5014-00521-87-4</t>
  </si>
  <si>
    <t>นางสุมาลี กันธา</t>
  </si>
  <si>
    <t>3-5014-00046-40-8</t>
  </si>
  <si>
    <t>2558(67) - รายงานผลสืบทรัพย์ ราย นายธนวัฒน์ กันธา สาขาถนนทิพย์เนตร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</si>
</sst>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3" sqref="C13"/>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2558</v>
      </c>
    </row>
    <row r="2" spans="1:11">
      <c r="A2" s="143" t="s">
        <v>252</v>
      </c>
      <c r="B2" s="145" t="str" cm="1">
        <f t="array" ref="B2">_xlfn.IFS(I1&lt;850,VLOOKUP(I1,[1]บังคับคดี!$B:$ZZ,60,0),AND(I1&gt;=850,I1&lt;1435),VLOOKUP(I1,'[1]บังคับคดีใหม่ ปี2563-2564'!$B:$ZZ,63,0),I1&gt;=1435,VLOOKUP(I1,'[1]สืบทรัพย์ ปี 2564-25666'!$B:$ZZ,71,0))</f>
        <v>นายธนวัฒน์ กันธา</v>
      </c>
      <c r="C2" s="175" t="s">
        <v>73</v>
      </c>
      <c r="D2" s="145" t="str" cm="1">
        <f t="array" ref="D2">_xlfn.IFS(I1&lt;850,VLOOKUP(I1,[1]บังคับคดี!$B:$ZZ,10,0),AND(I1&gt;=850,I1&lt;1435),VLOOKUP(I1,'[1]บังคับคดีใหม่ ปี2563-2564'!$B:$ZZ,11,0),I1&gt;=1435,VLOOKUP(I1,'[1]สืบทรัพย์ ปี 2564-25666'!$B:$ZZ,11,0))</f>
        <v>ถนนทิพย์เนตร</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883166010008</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800103838150</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ผบE2730/2566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5666/2566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v>
      </c>
      <c r="B12" s="158" t="s">
        <v>351</v>
      </c>
      <c r="C12" s="203" t="s">
        <v>352</v>
      </c>
      <c r="D12" s="152"/>
      <c r="E12" s="158"/>
      <c r="F12" s="169"/>
      <c r="G12" s="152"/>
      <c r="I12" s="247" t="s">
        <v>243</v>
      </c>
      <c r="J12" s="247"/>
      <c r="K12" s="247"/>
    </row>
    <row r="13" spans="1:11" s="151" customFormat="1">
      <c r="A13" s="165" t="str">
        <f>IF(B14="","คู่สมรส","คู่สมรสจำเลยที่ 1")</f>
        <v>คู่สมรส</v>
      </c>
      <c r="B13" s="158" t="s">
        <v>353</v>
      </c>
      <c r="C13" s="203" t="s">
        <v>354</v>
      </c>
      <c r="D13" s="152"/>
      <c r="E13" s="158"/>
      <c r="F13" s="169"/>
      <c r="G13" s="152"/>
      <c r="I13" s="247"/>
      <c r="J13" s="247"/>
      <c r="K13" s="247"/>
    </row>
    <row r="14" spans="1:11" s="151" customFormat="1">
      <c r="A14" s="165" t="s">
        <v>212</v>
      </c>
      <c r="B14" s="158"/>
      <c r="C14" s="203"/>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c r="C16" s="203"/>
      <c r="D16" s="152"/>
      <c r="E16" s="158"/>
      <c r="F16" s="169"/>
      <c r="G16" s="152"/>
      <c r="I16" s="166" t="s">
        <v>340</v>
      </c>
      <c r="J16" s="166"/>
      <c r="K16" s="166"/>
    </row>
    <row r="17" spans="1:12" s="151" customFormat="1">
      <c r="A17" s="165" t="s">
        <v>216</v>
      </c>
      <c r="B17" s="158"/>
      <c r="C17" s="203"/>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2558 - รายงานผลสืบทรัพย์ ราย นายธนวัฒน์ กันธา สาขาถนนทิพย์เนตร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นายธนวัฒน์ กันธา</v>
      </c>
      <c r="F4" s="270"/>
      <c r="G4" s="270"/>
      <c r="H4" s="270"/>
      <c r="I4" s="270"/>
      <c r="J4" s="270"/>
      <c r="K4" s="270"/>
      <c r="L4" s="270"/>
      <c r="M4" s="270"/>
      <c r="N4" s="270"/>
      <c r="O4" s="270"/>
      <c r="P4" s="270"/>
      <c r="Q4" s="270"/>
      <c r="R4" s="270"/>
      <c r="S4" s="270"/>
      <c r="T4" s="270"/>
      <c r="U4" s="250" t="s">
        <v>73</v>
      </c>
      <c r="V4" s="250"/>
      <c r="W4" s="270" t="str">
        <f>Sheet1!D2</f>
        <v>ถนนทิพย์เนตร</v>
      </c>
      <c r="X4" s="270"/>
      <c r="Y4" s="270"/>
      <c r="Z4" s="270"/>
      <c r="AA4" s="270"/>
      <c r="AB4" s="270"/>
      <c r="AC4" s="270"/>
      <c r="AD4" s="270"/>
      <c r="AE4" s="270"/>
      <c r="AF4" s="270"/>
      <c r="AG4" s="270"/>
      <c r="AH4" s="270"/>
      <c r="AI4" s="270"/>
      <c r="AJ4" s="270"/>
      <c r="AK4" s="138"/>
      <c r="AL4" s="186" t="s">
        <v>262</v>
      </c>
      <c r="AM4" s="185" t="s">
        <v>355</v>
      </c>
      <c r="AO4" s="161" t="s">
        <v>242</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883166010008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2558(67) - รายงานผลสืบทรัพย์ ราย นายธนวัฒน์ กันธา สาขาถนนทิพย์เนตร (สืบรอบที่ 2) - ไม่พบทรัพย์</v>
      </c>
      <c r="AM5" s="138"/>
      <c r="AO5" s="162" t="s">
        <v>259</v>
      </c>
      <c r="AP5" s="138"/>
      <c r="AQ5" s="138"/>
    </row>
    <row r="6" spans="1:43">
      <c r="A6" s="19" t="s">
        <v>207</v>
      </c>
      <c r="B6" s="137"/>
      <c r="F6" s="271">
        <f>Sheet1!B4</f>
        <v>800103838150</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ผบE2730/2566</v>
      </c>
      <c r="R7" s="277"/>
      <c r="S7" s="277"/>
      <c r="T7" s="277"/>
      <c r="U7" s="277"/>
      <c r="V7" s="277"/>
      <c r="W7" s="277"/>
      <c r="X7" s="248" t="s">
        <v>210</v>
      </c>
      <c r="Y7" s="248"/>
      <c r="Z7" s="248"/>
      <c r="AA7" s="248"/>
      <c r="AB7" s="248"/>
      <c r="AC7" s="248"/>
      <c r="AD7" s="277" t="str">
        <f>Sheet1!F5</f>
        <v>5666/2566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6" t="str">
        <f>Sheet1!B12</f>
        <v xml:space="preserve">นายธนวัฒน์ กันธา </v>
      </c>
      <c r="G9" s="256"/>
      <c r="H9" s="256"/>
      <c r="I9" s="256"/>
      <c r="J9" s="256"/>
      <c r="K9" s="256"/>
      <c r="L9" s="256"/>
      <c r="M9" s="256"/>
      <c r="N9" s="256"/>
      <c r="O9" s="256"/>
      <c r="P9" s="256"/>
      <c r="Q9" s="256"/>
      <c r="R9" s="256"/>
      <c r="S9" s="2" t="str">
        <f>Sheet1!A13</f>
        <v>คู่สมรส</v>
      </c>
      <c r="Y9" s="263" t="str">
        <f>Sheet1!B13</f>
        <v>นางสุมาลี กันธา</v>
      </c>
      <c r="Z9" s="263"/>
      <c r="AA9" s="263"/>
      <c r="AB9" s="263"/>
      <c r="AC9" s="263"/>
      <c r="AD9" s="263"/>
      <c r="AE9" s="263"/>
      <c r="AF9" s="263"/>
      <c r="AG9" s="263"/>
      <c r="AH9" s="263"/>
      <c r="AI9" s="263"/>
      <c r="AJ9" s="263"/>
      <c r="AK9" s="138"/>
      <c r="AN9" s="138"/>
      <c r="AO9" s="163" t="s">
        <v>236</v>
      </c>
      <c r="AP9" s="138"/>
      <c r="AQ9" s="138"/>
    </row>
    <row r="10" spans="1:43">
      <c r="A10" s="19"/>
      <c r="B10" s="2" t="s">
        <v>212</v>
      </c>
      <c r="F10" s="256">
        <f>Sheet1!B14</f>
        <v>0</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f>Sheet1!B16</f>
        <v>0</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51" t="s">
        <v>235</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51" t="s">
        <v>235</v>
      </c>
      <c r="H25" s="251"/>
      <c r="I25" s="251"/>
      <c r="J25" s="251"/>
      <c r="K25" s="251"/>
      <c r="L25" s="251"/>
      <c r="M25" s="251"/>
      <c r="N25" s="251"/>
      <c r="O25" s="251"/>
      <c r="P25" s="251"/>
      <c r="Q25" s="251"/>
      <c r="R25" s="251"/>
      <c r="S25" s="251"/>
      <c r="T25" s="264" t="e">
        <f>VLOOKUP(A25,Sheet1!A11:G31,4,0)</f>
        <v>#N/A</v>
      </c>
      <c r="U25" s="265"/>
      <c r="V25" s="265"/>
      <c r="W25" s="266"/>
      <c r="X25" s="267" t="e">
        <f>IF(OR(T25="ไม่พบ",T25="-"),"-",VLOOKUP(A25,Sheet1!A11:G31,5,0))</f>
        <v>#N/A</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235</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ผบE2730/2566 ในคดีหมายเลขแดงที่  5666/2566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e">
        <f>IF(AS17="","ซ่อนช่อง",CONCATENATE("1. ",VLOOKUP(AS17,Table1[#All],2,0)))</f>
        <v>#N/A</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e">
        <f>IF(AS17="","",VLOOKUP(AS17,Table1[#All],3,0))</f>
        <v>#N/A</v>
      </c>
      <c r="AE17" s="284"/>
      <c r="AF17" s="284"/>
      <c r="AG17" s="284"/>
      <c r="AH17" s="284"/>
      <c r="AI17" s="284"/>
      <c r="AJ17" s="284"/>
      <c r="AK17" s="284"/>
      <c r="AL17" s="201"/>
      <c r="AM17" s="188"/>
      <c r="AN17" s="188"/>
      <c r="AO17" s="188"/>
      <c r="AP17" s="188"/>
      <c r="AQ17" s="188"/>
      <c r="AS17" s="197" t="s">
        <v>211</v>
      </c>
    </row>
    <row r="18" spans="1:45">
      <c r="A18" s="193"/>
      <c r="B18" s="193"/>
      <c r="C18" s="283" t="e">
        <f>IF(AS18="","ซ่อนช่อง",CONCATENATE("2. ",VLOOKUP(AS18,Table1[#All],2,0)))</f>
        <v>#N/A</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e">
        <f>IF(AS18="","",VLOOKUP(AS18,Table1[#All],3,0))</f>
        <v>#N/A</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ผบE2730/2566 คดีหมายเลขแดงที่ 5666/2566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 xml:space="preserve">1.  นายธนวัฒน์ กันธา </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3-5014-00521-87-4</v>
      </c>
      <c r="AA21" s="288"/>
      <c r="AB21" s="288"/>
      <c r="AC21" s="288"/>
      <c r="AD21" s="288"/>
      <c r="AE21" s="288"/>
      <c r="AF21" s="288"/>
      <c r="AG21" s="288"/>
      <c r="AH21" s="288"/>
      <c r="AI21" s="288"/>
      <c r="AJ21" s="288"/>
      <c r="AK21" s="288"/>
      <c r="AL21" s="288"/>
      <c r="AM21" s="288"/>
      <c r="AN21" s="214" t="s">
        <v>119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2025-02-03T07:16:40Z</cp:lastPrinted>
  <dcterms:created xsi:type="dcterms:W3CDTF">2016-06-06T16:13:57Z</dcterms:created>
  <dcterms:modified xsi:type="dcterms:W3CDTF">2025-02-03T07:19:01Z</dcterms:modified>
</cp:coreProperties>
</file>