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codeName="ThisWorkbook"/>
  <mc:AlternateContent xmlns:mc="http://schemas.openxmlformats.org/markup-compatibility/2006">
    <mc:Choice Requires="x15">
      <x15ac:absPath xmlns:x15ac="http://schemas.microsoft.com/office/spreadsheetml/2010/11/ac" url="Z:\AKADHAM\_\AKADHAM\AKADHAM\บอม\ที่ดิน 7-1-68\"/>
    </mc:Choice>
  </mc:AlternateContent>
  <xr:revisionPtr revIDLastSave="0" documentId="8_{419F71C6-55F7-47A1-906A-77DA533122E9}" xr6:coauthVersionLast="47" xr6:coauthVersionMax="47" xr10:uidLastSave="{00000000-0000-0000-0000-000000000000}"/>
  <bookViews>
    <workbookView xWindow="-120" yWindow="-120" windowWidth="29040" windowHeight="15720"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2" i="35" l="1" a="1"/>
  <c r="B2" i="35" s="1"/>
  <c r="AL1" i="29"/>
  <c r="A13" i="35" l="1"/>
  <c r="S9" i="29" s="1"/>
  <c r="A12" i="35"/>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F5" i="35" l="1" a="1"/>
  <c r="F5" i="35" s="1"/>
  <c r="D5" i="35" a="1"/>
  <c r="D5" i="35" s="1"/>
  <c r="B5" i="35" a="1"/>
  <c r="B5" i="35" s="1"/>
  <c r="B4" i="35" a="1"/>
  <c r="B4" i="35" s="1"/>
  <c r="D3" i="35" a="1"/>
  <c r="D3" i="35" s="1"/>
  <c r="B3" i="35" a="1"/>
  <c r="B3" i="35" s="1"/>
  <c r="D2" i="35" a="1"/>
  <c r="D2" i="35" s="1"/>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<sst xmlns="http://schemas.openxmlformats.org/spreadsheetml/2006/main" count="720" uniqueCount="359">
  <si>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</si>
  <si>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</si>
  <si>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</si>
  <si>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</si>
  <si>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</si>
  <si>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</si>
  <si>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</si>
  <si>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</si>
  <si>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</si>
  <si>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</si>
  <si>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</si>
  <si>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</si>
  <si>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</si>
  <si>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</si>
  <si>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</si>
  <si>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</si>
  <si>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</si>
  <si>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</si>
  <si>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</si>
  <si>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</si>
  <si>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</si>
  <si>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</si>
  <si>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</si>
  <si>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</si>
  <si>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</si>
  <si>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</si>
  <si>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</si>
  <si>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</si>
  <si>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</si>
  <si>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</si>
  <si>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</si>
  <si>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</si>
  <si>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</si>
  <si>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</si>
  <si>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</si>
  <si>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</si>
  <si>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</si>
  <si>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</si>
  <si>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</si>
  <si>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</si>
  <si>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</si>
  <si>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</si>
  <si>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</si>
  <si>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</si>
  <si>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</si>
  <si>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</si>
  <si>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</si>
  <si>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</si>
  <si>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</si>
  <si>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</si>
  <si>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</si>
  <si>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</si>
  <si>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</si>
  <si>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</si>
  <si>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</si>
  <si>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</si>
  <si>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</si>
  <si>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</si>
  <si>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</si>
  <si>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</si>
  <si>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</si>
  <si>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</si>
  <si>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</si>
  <si>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</si>
  <si>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</si>
  <si>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</si>
  <si>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</si>
  <si>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</si>
  <si>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</si>
  <si>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</si>
  <si>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</si>
  <si>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</si>
  <si>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</si>
  <si>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</si>
  <si>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</si>
  <si>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</si>
  <si>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</si>
  <si>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</si>
  <si>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</si>
  <si>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</si>
  <si>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</si>
  <si>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</si>
  <si>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</si>
  <si>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</si>
  <si>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</si>
  <si>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</si>
  <si>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</si>
  <si>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</si>
  <si>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</si>
  <si>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</si>
  <si>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</si>
  <si>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</si>
  <si>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</si>
  <si>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</si>
  <si>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</si>
  <si>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</si>
  <si>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</si>
  <si>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</si>
  <si>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</si>
  <si>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</si>
  <si>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</si>
  <si>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</si>
  <si>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</si>
  <si>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</si>
  <si>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</si>
  <si>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</si>
  <si>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</si>
  <si>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</si>
  <si>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</si>
  <si>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</si>
  <si>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</si>
  <si>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</si>
  <si>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</si>
  <si>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</si>
  <si>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</si>
  <si>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</si>
  <si>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</si>
  <si>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</si>
  <si>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</si>
  <si>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</si>
  <si>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</si>
  <si>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</si>
  <si>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</si>
  <si>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</si>
  <si>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</si>
  <si>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</si>
  <si>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</si>
  <si>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</si>
  <si>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</si>
  <si>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</si>
  <si>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</si>
  <si>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</si>
  <si>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</si>
  <si>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</si>
  <si>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</si>
  <si>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</si>
  <si>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</si>
  <si>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</si>
  <si>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</si>
  <si>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</si>
  <si>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</si>
  <si>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</si>
  <si>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</si>
  <si>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</si>
  <si>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</si>
  <si>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</si>
  <si>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</si>
  <si>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</si>
  <si>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</si>
  <si>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</si>
  <si>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</si>
  <si>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</si>
  <si>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</si>
  <si>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</si>
  <si>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</si>
  <si>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</si>
  <si>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</si>
  <si>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</si>
  <si>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</si>
  <si>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</si>
  <si>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</si>
  <si>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</si>
  <si>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</si>
  <si>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</si>
  <si>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</si>
  <si>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</si>
  <si>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</si>
  <si>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</si>
  <si>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</si>
  <si>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</si>
  <si>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</si>
  <si>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</si>
  <si>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</si>
  <si>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</si>
  <si>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</si>
  <si>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</si>
  <si>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</si>
  <si>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</si>
  <si>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</si>
  <si>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</si>
  <si>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</si>
  <si>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</si>
  <si>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</si>
  <si>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</si>
  <si>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</si>
  <si>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</si>
  <si>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</si>
  <si>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</si>
  <si>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</si>
  <si>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</si>
  <si>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</si>
  <si>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</si>
  <si>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</si>
  <si>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</si>
  <si>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</si>
  <si>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</si>
  <si>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</si>
  <si>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</si>
  <si>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</si>
  <si>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</si>
  <si>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</si>
  <si>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</si>
  <si>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</si>
  <si>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</si>
  <si>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</si>
  <si>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</si>
  <si>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</si>
  <si>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</si>
  <si>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</si>
  <si>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</si>
  <si>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</si>
  <si>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</si>
  <si>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</si>
  <si>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</si>
  <si>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</si>
  <si>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</si>
  <si>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</si>
  <si>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</si>
  <si>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</si>
  <si>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</si>
  <si>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</si>
  <si>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</si>
  <si>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</si>
  <si>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</si>
  <si>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</si>
  <si>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</si>
  <si>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</si>
  <si>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</si>
  <si>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</si>
  <si>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</si>
  <si>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</si>
  <si>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</si>
  <si>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</si>
  <si>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</si>
  <si>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</si>
  <si>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</si>
  <si>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</si>
  <si>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</si>
  <si>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</si>
  <si>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</si>
  <si>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</si>
  <si>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</si>
  <si>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</si>
  <si>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</si>
  <si>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</si>
  <si>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</si>
  <si>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</si>
  <si>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</si>
  <si>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</si>
  <si>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</si>
  <si>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</si>
  <si>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</si>
  <si>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</si>
  <si>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</si>
  <si>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</si>
  <si>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</si>
  <si>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</si>
  <si>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</si>
  <si>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</si>
  <si>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</si>
  <si>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</si>
  <si>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</si>
  <si>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</si>
  <si>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</si>
  <si>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</si>
  <si>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</si>
  <si>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</si>
  <si>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</si>
  <si>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</si>
  <si>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</si>
  <si>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</si>
  <si>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</si>
  <si>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</si>
  <si>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</si>
  <si>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</si>
  <si>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</si>
  <si>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</si>
  <si>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</si>
  <si>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</si>
  <si>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</si>
  <si>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</si>
  <si>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</si>
  <si>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</si>
  <si>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</si>
  <si>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</si>
  <si>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</si>
  <si>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</si>
  <si>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</si>
  <si>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</si>
  <si>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</si>
  <si>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</si>
  <si>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</si>
  <si>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</si>
  <si>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</si>
  <si>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</si>
  <si>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</si>
  <si>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</si>
  <si>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</si>
  <si>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</si>
  <si>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</si>
  <si>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</si>
  <si>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</si>
  <si>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</si>
  <si>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</si>
  <si>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</si>
  <si>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</si>
  <si>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</si>
  <si>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</si>
  <si>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</si>
  <si>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</si>
  <si>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</si>
  <si>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</si>
  <si>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</si>
  <si>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</si>
  <si>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</si>
  <si>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</si>
  <si>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</si>
  <si>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</si>
  <si>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</si>
  <si>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</si>
  <si>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</si>
  <si>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</si>
  <si>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</si>
  <si>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</si>
  <si>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</si>
  <si>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</si>
  <si>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</si>
  <si>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</si>
  <si>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</si>
  <si>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</si>
  <si>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</si>
  <si>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</si>
  <si>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</si>
  <si>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</si>
  <si>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</si>
  <si>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</si>
  <si>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</si>
  <si>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</si>
  <si>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</si>
  <si>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</si>
  <si>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</si>
  <si>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</si>
  <si>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</si>
  <si>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1866() - รายงานผลสืบทรัพย์ ราย นายสิงห์คำ จันทร์ใหม่ สาขาเซ็นทรัล แอร์พอร์ต พลาซ่า เชียงใหม่ (สืบรอบที่ 2) - ไม่พบทรัพย์</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</si>
  <si>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</si>
  <si>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</si>
  <si>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</si>
  <si>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</si>
  <si>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</si>
  <si>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นายอัชชานนท์ สิริสุนทรกวี</t>
  </si>
  <si>
    <t>1-5010-00067-50-9</t>
  </si>
  <si>
    <t>นายประสิทธิ์ ดุสิรัตน์</t>
  </si>
  <si>
    <t>3-5010-00123-54-5</t>
  </si>
  <si>
    <t>นางเพ็ญศรี ดุสิรัตน์</t>
  </si>
  <si>
    <t>3-5010-00059-08-7</t>
  </si>
  <si>
    <t>นางสาวจันธิรา เนตรสว่าง</t>
  </si>
  <si>
    <t>3-5010-00072-65-7</t>
  </si>
  <si>
    <t>จังหวัดเชียงใหม่ สาขาฝาง</t>
  </si>
  <si>
    <t>จังหวัดเชียงเชียงใหม่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</si>
</sst>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5">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3" fillId="0" borderId="3" xfId="0" applyFont="1" applyBorder="1" applyAlignment="1">
      <alignment horizontal="left" wrapText="1"/>
    </xf>
    <xf numFmtId="0" fontId="3" fillId="0" borderId="3" xfId="0" applyFont="1" applyBorder="1" applyAlignment="1">
      <alignment horizontal="center" vertical="top"/>
    </xf>
    <xf numFmtId="190" fontId="3" fillId="0" borderId="3" xfId="0" applyNumberFormat="1" applyFont="1" applyBorder="1" applyAlignment="1">
      <alignment horizontal="left" vertical="top" indent="1"/>
    </xf>
    <xf numFmtId="0" fontId="3" fillId="0" borderId="3" xfId="0" applyFont="1" applyBorder="1" applyAlignment="1">
      <alignment horizontal="center" vertical="top" wrapText="1"/>
    </xf>
    <xf numFmtId="190" fontId="3" fillId="0" borderId="3" xfId="0" applyNumberFormat="1" applyFont="1" applyBorder="1" applyAlignment="1">
      <alignment horizontal="left" vertical="top" wrapText="1"/>
    </xf>
    <xf numFmtId="0" fontId="3" fillId="0" borderId="31" xfId="0" applyFont="1" applyBorder="1" applyAlignment="1">
      <alignment horizontal="left" shrinkToFi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0" fontId="3" fillId="0" borderId="31" xfId="0" applyFont="1" applyBorder="1" applyAlignment="1">
      <alignment horizontal="left"/>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31" xfId="0" applyFont="1" applyBorder="1" applyAlignment="1">
      <alignment horizontal="center"/>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0" fontId="6"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2" xfId="0" applyFont="1" applyBorder="1" applyAlignment="1">
      <alignment horizontal="center"/>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2" xfId="0" applyNumberFormat="1" applyFont="1" applyBorder="1" applyAlignment="1">
      <alignment horizontal="left"/>
    </xf>
    <xf numFmtId="0" fontId="3" fillId="0" borderId="32" xfId="0" applyFont="1" applyBorder="1" applyAlignment="1">
      <alignment horizontal="left" shrinkToFi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8"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esktop-nl3475k\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cell r="Q19"/>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5/6/2567) รอบที่ 2 // รายงานวันที่ 27/7/2567</v>
          </cell>
          <cell r="BC22" t="str">
            <v>วรชัย / ปฐมพงษ์</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cell r="CP22"/>
          <cell r="CQ22"/>
          <cell r="CR22"/>
          <cell r="CS22"/>
          <cell r="CT22"/>
          <cell r="CU22"/>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5/6/2567)รอบที่ 2 // รายงานวันที่ 27/7/2567</v>
          </cell>
          <cell r="BC44" t="str">
            <v>ศตวรรษ</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cell r="CP44"/>
          <cell r="CQ44"/>
          <cell r="CR44"/>
          <cell r="CS44"/>
          <cell r="CT44"/>
          <cell r="CU44"/>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cell r="BC51" t="str">
            <v>ศตวรรษ</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cell r="BZ51"/>
          <cell r="CA51"/>
          <cell r="CB51"/>
          <cell r="CC51"/>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N55"/>
          <cell r="O55" t="str">
            <v>1.บุคคลค้ำประกัน</v>
          </cell>
          <cell r="P55"/>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ชะลอยึดชำระเป็นปกติ 24/3/2563</v>
          </cell>
          <cell r="BC55"/>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cell r="BZ55"/>
          <cell r="CA55"/>
          <cell r="CB55"/>
          <cell r="CC55"/>
          <cell r="CD55"/>
          <cell r="CE55"/>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cell r="BC61" t="str">
            <v>ศตวรรษ</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cell r="CH61"/>
          <cell r="CI61"/>
          <cell r="CJ61"/>
          <cell r="CK61"/>
          <cell r="CL61"/>
          <cell r="CM61"/>
          <cell r="CN61"/>
          <cell r="CO61"/>
          <cell r="CP61"/>
          <cell r="CQ61"/>
          <cell r="CR61"/>
          <cell r="CS61"/>
          <cell r="CT61"/>
          <cell r="CU61"/>
          <cell r="CV61"/>
          <cell r="CW61"/>
          <cell r="CX61"/>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cell r="BC65" t="str">
            <v>วรชัย</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cell r="BZ65"/>
          <cell r="CA65"/>
          <cell r="CB65"/>
          <cell r="CC65"/>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สืบแล้ว รายงานผลสืบ 21/10/2567</v>
          </cell>
          <cell r="BC73" t="str">
            <v>ศตวรรษ/นุสบา</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D73"/>
          <cell r="CE73">
            <v>4</v>
          </cell>
          <cell r="CF73"/>
          <cell r="CG73"/>
          <cell r="CH73"/>
          <cell r="CI73"/>
          <cell r="CJ73"/>
          <cell r="CK73"/>
          <cell r="CL73"/>
          <cell r="CM73"/>
          <cell r="CN73"/>
          <cell r="CO73"/>
          <cell r="CP73"/>
          <cell r="CQ73"/>
          <cell r="CR73"/>
          <cell r="CS73"/>
          <cell r="CT73"/>
          <cell r="CU73"/>
          <cell r="CV73"/>
          <cell r="CW73"/>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t="str">
            <v>2. นางสาวพรทิพย์  คำแหลง</v>
          </cell>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t="str">
            <v>3. นางสาวศุภาพิชญ์  ศรีคงยศ</v>
          </cell>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cell r="BZ94"/>
          <cell r="CA94"/>
          <cell r="CB94"/>
          <cell r="CC94"/>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t="str">
            <v>สืบครั้งที่ 2 รายงานผลสืบ 21/10/2567</v>
          </cell>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D97"/>
          <cell r="CE97">
            <v>3</v>
          </cell>
          <cell r="CF97"/>
          <cell r="CG97"/>
          <cell r="CH97"/>
          <cell r="CI97"/>
          <cell r="CJ97"/>
          <cell r="CK97"/>
          <cell r="CL97"/>
          <cell r="CM97"/>
          <cell r="CN97"/>
          <cell r="CO97"/>
          <cell r="CP97"/>
          <cell r="CQ97"/>
          <cell r="CR97"/>
          <cell r="CS97"/>
          <cell r="CT97"/>
          <cell r="CU97"/>
          <cell r="CV97"/>
          <cell r="CW97"/>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cell r="Q104" t="str">
            <v>-</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 xml:space="preserve">
'- ติดอายัดตามหนังสือสำนักงานบังคับคดีจังหวัดน่าน ที่ นน0026(1)4772 ลงวีนที่ 23/5/2560</v>
          </cell>
          <cell r="BC107" t="str">
            <v>ศตวรรษ</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cell r="CH107"/>
          <cell r="CI107"/>
          <cell r="CJ107"/>
          <cell r="CK107"/>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cell r="BC129"/>
          <cell r="BD129"/>
          <cell r="BE129"/>
          <cell r="BF129">
            <v>4</v>
          </cell>
          <cell r="BG129"/>
          <cell r="BH129">
            <v>823860010215</v>
          </cell>
          <cell r="BI129" t="str">
            <v>นายรัตนพล   พรมลา</v>
          </cell>
          <cell r="BJ129"/>
          <cell r="BK129"/>
          <cell r="BL129"/>
          <cell r="BM129"/>
          <cell r="BN129" t="str">
            <v>1. นายรัตนพล  พรมลา</v>
          </cell>
          <cell r="BO129"/>
          <cell r="BP129"/>
          <cell r="BQ129"/>
          <cell r="BR129"/>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รายงานสืบทรัพย์ 14/11/2567</v>
          </cell>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v>
          </cell>
          <cell r="BC149" t="str">
            <v>ศิราณี
เกศินี</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cell r="CH149"/>
          <cell r="CI149"/>
          <cell r="CJ149"/>
          <cell r="CK149"/>
          <cell r="CL149"/>
          <cell r="CM149"/>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v>
          </cell>
          <cell r="BC152"/>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cell r="CH152"/>
          <cell r="CI152"/>
          <cell r="CJ152"/>
          <cell r="CK152"/>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cell r="G208" t="str">
            <v>นาย</v>
          </cell>
          <cell r="H208" t="str">
            <v xml:space="preserve">ปรีชา  </v>
          </cell>
          <cell r="I208" t="str">
            <v>ตาปัน</v>
          </cell>
          <cell r="J208">
            <v>3501900099314</v>
          </cell>
          <cell r="K208"/>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v>800059616691</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cell r="BZ232"/>
          <cell r="CA232"/>
          <cell r="CB232"/>
          <cell r="CC232"/>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รายงานผลสืบทรัพย์ 8/11/2567</v>
          </cell>
          <cell r="BC240" t="str">
            <v>อคธรรม/วชิราภรณ์</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(14/08/2562)//คำสั่งสืบครั้งที่ 2 รายงาน 9/8/2567</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cell r="Q251"/>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22-8-2566//รายงานผลสืบทรัพย์ 2/10/2567</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cell r="CH254"/>
          <cell r="CI254"/>
          <cell r="CJ254"/>
          <cell r="CK254"/>
          <cell r="CL254"/>
          <cell r="CM254"/>
          <cell r="CN254"/>
          <cell r="CO254"/>
          <cell r="CP254"/>
          <cell r="CQ254"/>
          <cell r="CR254"/>
          <cell r="CS254"/>
          <cell r="CT254"/>
          <cell r="CU254"/>
          <cell r="CV254"/>
          <cell r="CW254"/>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t="str">
            <v>รายงานสืบทรัพย์ 14/11/2567</v>
          </cell>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cell r="CH256"/>
          <cell r="CI256"/>
          <cell r="CJ256"/>
          <cell r="CK256"/>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รายงานสืบทรัพย์ 14/11/2567</v>
          </cell>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///ปิดบัญชีเนื่องจากขายหนี้</v>
          </cell>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รายงานสืบทรัพย์ 14/11/2567</v>
          </cell>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8/03/2566//รายงานผลสืบทรัพย์ 2/10/2567</v>
          </cell>
          <cell r="BC269" t="str">
            <v>เกศินี/วชิราภรณ์</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cell r="BC294"/>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cell r="CH294"/>
          <cell r="CI294"/>
          <cell r="CJ294"/>
          <cell r="CK294"/>
          <cell r="CL294"/>
          <cell r="CM294"/>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cell r="BC297" t="str">
            <v>ศิราณี/ธนกร</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cell r="CH297"/>
          <cell r="CI297"/>
          <cell r="CJ297"/>
          <cell r="CK297"/>
          <cell r="CL297"/>
          <cell r="CM297"/>
          <cell r="CN297"/>
          <cell r="CO297"/>
          <cell r="CP297"/>
          <cell r="CQ297"/>
          <cell r="CR297"/>
          <cell r="CS297"/>
          <cell r="CT297"/>
          <cell r="CU297"/>
          <cell r="CV297"/>
          <cell r="CW297"/>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cell r="BC298" t="str">
            <v>ธนกร</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cell r="CH298"/>
          <cell r="CI298"/>
          <cell r="CJ298"/>
          <cell r="CK298"/>
          <cell r="CL298"/>
          <cell r="CM298"/>
          <cell r="CN298"/>
          <cell r="CO298"/>
          <cell r="CP298"/>
          <cell r="CQ298"/>
          <cell r="CR298"/>
          <cell r="CS298"/>
          <cell r="CT298"/>
          <cell r="CU298"/>
          <cell r="CV298"/>
          <cell r="CW298"/>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cell r="BO336"/>
          <cell r="BP336"/>
          <cell r="BQ336"/>
          <cell r="BR336"/>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cell r="BZ341"/>
          <cell r="CA341"/>
          <cell r="CB341"/>
          <cell r="CC341"/>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ธนกร</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cell r="BC349"/>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cell r="BZ349"/>
          <cell r="CA349"/>
          <cell r="CB349"/>
          <cell r="CC349"/>
          <cell r="CD349"/>
          <cell r="CE349"/>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ธนกร/วชิราภรณ์</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 //สืบครั้งที่ 2 รายงานผลสืบ 7/11/2567</v>
          </cell>
          <cell r="BC355" t="str">
            <v>เกศินี/นุสบา</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D355"/>
          <cell r="CE355">
            <v>7</v>
          </cell>
          <cell r="CF355"/>
          <cell r="CG355"/>
          <cell r="CH355"/>
          <cell r="CI355"/>
          <cell r="CJ355"/>
          <cell r="CK355"/>
          <cell r="CL355"/>
          <cell r="CM355"/>
          <cell r="CN355"/>
          <cell r="CO355"/>
          <cell r="CP355"/>
          <cell r="CQ355"/>
          <cell r="CR355"/>
          <cell r="CS355"/>
          <cell r="CT355"/>
          <cell r="CU355"/>
          <cell r="CV355"/>
          <cell r="CW355"/>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cell r="BZ373"/>
          <cell r="CA373"/>
          <cell r="CB373"/>
          <cell r="CC373"/>
          <cell r="CD373"/>
          <cell r="CE373"/>
          <cell r="CF373"/>
          <cell r="CG373"/>
          <cell r="CH373"/>
          <cell r="CI373"/>
          <cell r="CJ373"/>
          <cell r="CK373"/>
          <cell r="CL373"/>
          <cell r="CM373"/>
          <cell r="CN373"/>
          <cell r="CO373"/>
          <cell r="CP373"/>
          <cell r="CQ373"/>
          <cell r="CR373"/>
          <cell r="CS373"/>
          <cell r="CT373"/>
          <cell r="CU373"/>
          <cell r="CV373"/>
          <cell r="CW373"/>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ยึดทรัพย์ (คำสั่ง 12/11/2564)//ยึดไม่ได้</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cell r="BC391" t="str">
            <v>ธนกร</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cell r="BZ391"/>
          <cell r="CA391"/>
          <cell r="CB391"/>
          <cell r="CC391"/>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cell r="Q394"/>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cell r="BC394" t="str">
            <v>ศิราณี</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cell r="BZ394"/>
          <cell r="CA394"/>
          <cell r="CB394"/>
          <cell r="CC394"/>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ธนกร/วชิราภรณ์</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
วชิราภรณ์</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v>
          </cell>
          <cell r="BC403" t="str">
            <v>เกศินี</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cell r="BZ403"/>
          <cell r="CA403"/>
          <cell r="CB403"/>
          <cell r="CC403"/>
          <cell r="CD403"/>
          <cell r="CE403"/>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รายงานผลสืบทรัพย์ 8/11/2567</v>
          </cell>
          <cell r="BC407" t="str">
            <v>ธนกร/วชิราภรณ์</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 รายงานสืบทรัพย์ 14/11/2567</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v>
          </cell>
          <cell r="BC415" t="str">
            <v>ธนกร</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cell r="CH415"/>
          <cell r="CI415"/>
          <cell r="CJ415"/>
          <cell r="CK415"/>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cell r="L420"/>
          <cell r="M420"/>
          <cell r="N420"/>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cell r="BZ420"/>
          <cell r="CA420"/>
          <cell r="CB420"/>
          <cell r="CC420"/>
          <cell r="CD420"/>
          <cell r="CE420"/>
          <cell r="CF420"/>
          <cell r="CG420"/>
          <cell r="CH420"/>
          <cell r="CI420"/>
          <cell r="CJ420"/>
          <cell r="CK420"/>
          <cell r="CL420"/>
          <cell r="CM420"/>
          <cell r="CN420"/>
          <cell r="CO420"/>
          <cell r="CP420"/>
          <cell r="CQ420"/>
          <cell r="CR420"/>
          <cell r="CS420"/>
          <cell r="CT420"/>
          <cell r="CU420"/>
          <cell r="CV420"/>
          <cell r="CW420"/>
          <cell r="CX420"/>
          <cell r="CY420"/>
          <cell r="CZ420"/>
        </row>
        <row r="421">
          <cell r="B421">
            <v>416</v>
          </cell>
          <cell r="C421"/>
          <cell r="D421"/>
          <cell r="E421"/>
          <cell r="F421">
            <v>800028480609</v>
          </cell>
          <cell r="G421" t="str">
            <v>นางสาว</v>
          </cell>
          <cell r="H421" t="str">
            <v>สุกฤตา</v>
          </cell>
          <cell r="I421" t="str">
            <v>โพธิสุวรรณ</v>
          </cell>
          <cell r="J421"/>
          <cell r="K421" t="str">
            <v>เชียงใหม่</v>
          </cell>
          <cell r="L421" t="str">
            <v>เชียงใหม่ 1</v>
          </cell>
          <cell r="M421">
            <v>8</v>
          </cell>
          <cell r="N421"/>
          <cell r="O421"/>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cell r="CH421"/>
          <cell r="CI421"/>
          <cell r="CJ421"/>
          <cell r="CK421"/>
          <cell r="CL421"/>
          <cell r="CM421"/>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v>
          </cell>
          <cell r="BC423" t="str">
            <v>ศิราณี
เกศินี</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cell r="CH423"/>
          <cell r="CI423"/>
          <cell r="CJ423"/>
          <cell r="CK423"/>
          <cell r="CL423"/>
          <cell r="CM423"/>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///ปิดบัญชีเนื่องจากขายหนี้</v>
          </cell>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cell r="BC440" t="str">
            <v>ศิราณี</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cell r="BZ440"/>
          <cell r="CA440"/>
          <cell r="CB440"/>
          <cell r="CC440"/>
          <cell r="CD440"/>
          <cell r="CE440"/>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26/11/2564)</v>
          </cell>
          <cell r="BC441" t="str">
            <v>ศิราณี
เกศินี</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cell r="CH441"/>
          <cell r="CI441"/>
          <cell r="CJ441"/>
          <cell r="CK441"/>
          <cell r="CL441"/>
          <cell r="CM441"/>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รายงานผลสืบทรัพย์ 8/11/2567</v>
          </cell>
          <cell r="BC445" t="str">
            <v>วรกมล/วชิราภรณ์</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รายงานสืบทรัพย์ 14/11/2567</v>
          </cell>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t="e">
            <v>#NAME?</v>
          </cell>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t="e">
            <v>#NAME?</v>
          </cell>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t="e">
            <v>#NAME?</v>
          </cell>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cell r="BZ466"/>
          <cell r="CA466"/>
          <cell r="CB466"/>
          <cell r="CC466"/>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v>1102</v>
          </cell>
          <cell r="T467">
            <v>2562</v>
          </cell>
          <cell r="U467">
            <v>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v>883161010088</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cell r="BZ467"/>
          <cell r="CA467"/>
          <cell r="CB467"/>
          <cell r="CC467"/>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cell r="BC491"/>
          <cell r="BD491"/>
          <cell r="BE491"/>
          <cell r="BF491"/>
          <cell r="BG491"/>
          <cell r="BH491">
            <v>883161010173</v>
          </cell>
          <cell r="BI491" t="str">
            <v>นายจักรกิจ   จำรัส</v>
          </cell>
          <cell r="BJ491"/>
          <cell r="BK491"/>
          <cell r="BL491"/>
          <cell r="BM491"/>
          <cell r="BN491"/>
          <cell r="BO491"/>
          <cell r="BP491"/>
          <cell r="BQ491"/>
          <cell r="BR491"/>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รายงานผลสืบทรัพย์ 8/11/2567</v>
          </cell>
          <cell r="BC525" t="str">
            <v>สารุทธ์/วชิราภรณ์</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
วิชราภรณ์(สืบ)</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cell r="BZ531"/>
          <cell r="CA531"/>
          <cell r="CB531"/>
          <cell r="CC531"/>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v>243000</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สืบครั้งที่ 3 แล้ว รายงานผลสืบ 16/10/2567</v>
          </cell>
          <cell r="BC564" t="str">
            <v>สารุทธ์
สรวงสุดา
นุสบา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L564"/>
          <cell r="CM564">
            <v>5</v>
          </cell>
          <cell r="CN564"/>
          <cell r="CO564"/>
          <cell r="CP564"/>
          <cell r="CQ564"/>
          <cell r="CR564"/>
          <cell r="CS564"/>
          <cell r="CT564"/>
          <cell r="CU564"/>
          <cell r="CV564"/>
          <cell r="CW564"/>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cell r="BC567" t="str">
            <v>ศิราณี</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cell r="BZ567"/>
          <cell r="CA567"/>
          <cell r="CB567"/>
          <cell r="CC567"/>
          <cell r="CD567"/>
          <cell r="CE567"/>
          <cell r="CF567"/>
          <cell r="CG567"/>
          <cell r="CH567"/>
          <cell r="CI567"/>
          <cell r="CJ567"/>
          <cell r="CK567"/>
          <cell r="CL567"/>
          <cell r="CM567"/>
          <cell r="CN567"/>
          <cell r="CO567"/>
          <cell r="CP567"/>
          <cell r="CQ567"/>
          <cell r="CR567"/>
          <cell r="CS567"/>
          <cell r="CT567"/>
          <cell r="CU567"/>
          <cell r="CV567"/>
          <cell r="CW567"/>
          <cell r="CX567"/>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cell r="BC571" t="str">
            <v xml:space="preserve">ศิราณี
ศรัญญู (ยึด)
</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cell r="BZ571"/>
          <cell r="CA571"/>
          <cell r="CB571"/>
          <cell r="CC571"/>
          <cell r="CD571"/>
          <cell r="CE571"/>
          <cell r="CF571"/>
          <cell r="CG571"/>
          <cell r="CH571"/>
          <cell r="CI571"/>
          <cell r="CJ571"/>
          <cell r="CK571"/>
          <cell r="CL571"/>
          <cell r="CM571"/>
          <cell r="CN571"/>
          <cell r="CO571"/>
          <cell r="CP571"/>
          <cell r="CQ571"/>
          <cell r="CR571"/>
          <cell r="CS571"/>
          <cell r="CT571"/>
          <cell r="CU571"/>
          <cell r="CV571"/>
          <cell r="CW571"/>
          <cell r="CX571"/>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 // ธิติพร</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รายงานผลสืบทรัพย์ 8/11/2567</v>
          </cell>
          <cell r="BC580" t="str">
            <v>ศิราณี/วชิราภรณ์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cell r="V605"/>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cell r="BC605" t="str">
            <v>สารุทธ์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cell r="BZ605"/>
          <cell r="CA605"/>
          <cell r="CB605"/>
          <cell r="CC605"/>
          <cell r="CD605"/>
          <cell r="CE605"/>
          <cell r="CF605"/>
          <cell r="CG605"/>
          <cell r="CH605"/>
          <cell r="CI605"/>
          <cell r="CJ605"/>
          <cell r="CK605"/>
          <cell r="CL605"/>
          <cell r="CM605"/>
          <cell r="CN605"/>
          <cell r="CO605"/>
          <cell r="CP605"/>
          <cell r="CQ605"/>
          <cell r="CR605"/>
          <cell r="CS605"/>
          <cell r="CT605"/>
          <cell r="CU605"/>
          <cell r="CV605"/>
          <cell r="CW605"/>
          <cell r="CX605"/>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รายงานผลสืบทรัพย์ 8/11/2567</v>
          </cell>
          <cell r="BC636" t="str">
            <v>สารุทธ์/วชิราภรณ์</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///ปิดบัญชีเนื่องจากขายหนี้</v>
          </cell>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///ปิดบัญชีเนื่องจากขายหนี้</v>
          </cell>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t="str">
            <v>สืบครั้งที่ 2 แล้ว รายงานผลสืบ 7/11/2567</v>
          </cell>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D714"/>
          <cell r="CE714">
            <v>3</v>
          </cell>
          <cell r="CF714"/>
          <cell r="CG714"/>
          <cell r="CH714"/>
          <cell r="CI714"/>
          <cell r="CJ714"/>
          <cell r="CK714"/>
          <cell r="CL714"/>
          <cell r="CM714"/>
          <cell r="CN714"/>
          <cell r="CO714"/>
          <cell r="CP714"/>
          <cell r="CQ714"/>
          <cell r="CR714"/>
          <cell r="CS714"/>
          <cell r="CT714"/>
          <cell r="CU714"/>
          <cell r="CV714"/>
          <cell r="CW714"/>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cell r="BZ715"/>
          <cell r="CA715"/>
          <cell r="CB715"/>
          <cell r="CC715"/>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cell r="BC723"/>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cell r="BZ723"/>
          <cell r="CA723"/>
          <cell r="CB723"/>
          <cell r="CC723"/>
          <cell r="CD723"/>
          <cell r="CE723"/>
          <cell r="CF723"/>
          <cell r="CG723"/>
          <cell r="CH723"/>
          <cell r="CI723"/>
          <cell r="CJ723"/>
          <cell r="CK723"/>
          <cell r="CL723"/>
          <cell r="CM723"/>
          <cell r="CN723"/>
          <cell r="CO723"/>
          <cell r="CP723"/>
          <cell r="CQ723"/>
          <cell r="CR723"/>
          <cell r="CS723"/>
          <cell r="CT723"/>
          <cell r="CU723"/>
          <cell r="CV723"/>
          <cell r="CW723"/>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cell r="BC726" t="str">
            <v>จรรยารักษ์</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cell r="BZ726"/>
          <cell r="CA726"/>
          <cell r="CB726"/>
          <cell r="CC726"/>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cell r="BC732" t="str">
            <v>จรรยารักษ์</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cell r="BZ732"/>
          <cell r="CA732"/>
          <cell r="CB732"/>
          <cell r="CC732"/>
          <cell r="CD732"/>
          <cell r="CE732"/>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cell r="BZ744"/>
          <cell r="CA744"/>
          <cell r="CB744"/>
          <cell r="CC744"/>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D772"/>
          <cell r="CE772">
            <v>13</v>
          </cell>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รายงานสืบทรัพย์ 14/11/2567</v>
          </cell>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v>
          </cell>
          <cell r="BC776" t="str">
            <v>เกศินี</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cell r="BZ776"/>
          <cell r="CA776"/>
          <cell r="CB776"/>
          <cell r="CC776"/>
          <cell r="CD776"/>
          <cell r="CE776"/>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v>
          </cell>
          <cell r="BC779" t="str">
            <v>เกศินี</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cell r="BZ779"/>
          <cell r="CA779"/>
          <cell r="CB779"/>
          <cell r="CC779"/>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สืบครั้งที่ 2 รายงานผลสืบ 21/10/2567</v>
          </cell>
          <cell r="BC786" t="str">
            <v>มลฤดี/นุสบา</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D786"/>
          <cell r="CE786">
            <v>2</v>
          </cell>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//ปิดบัญชีจากการขายหนี้</v>
          </cell>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cell r="BZ791"/>
          <cell r="CA791"/>
          <cell r="CB791"/>
          <cell r="CC791"/>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cell r="V795"/>
          <cell r="W795"/>
          <cell r="X795"/>
          <cell r="Y795"/>
          <cell r="Z795"/>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cell r="BZ802"/>
          <cell r="CA802"/>
          <cell r="CB802"/>
          <cell r="CC802"/>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สืบครั้งที่ 2 รายงานผลสืบ  7/11/2567</v>
          </cell>
          <cell r="BC805" t="str">
            <v>มลฤดี/นุสบา</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D805"/>
          <cell r="CE805">
            <v>6</v>
          </cell>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t="str">
            <v>มลฤดี</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cell r="BZ811"/>
          <cell r="CA811"/>
          <cell r="CB811"/>
          <cell r="CC811"/>
          <cell r="CD811"/>
          <cell r="CE811"/>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มลฤดี/วชิราภรณ์</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cell r="BC822" t="str">
            <v>มลฤดี</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cell r="BZ822"/>
          <cell r="CA822"/>
          <cell r="CB822"/>
          <cell r="CC822"/>
          <cell r="CD822"/>
          <cell r="CE822"/>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//ปิดบัญชีจากการขายหนี้</v>
          </cell>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รายงานผลสืบทรัพย์ 8/11/2567</v>
          </cell>
          <cell r="BC828" t="str">
            <v>มลฤดี/วชิราภรณ์</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C828"/>
          <cell r="CD828"/>
          <cell r="CE828"/>
          <cell r="CF828"/>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//ปิดบัญชีจากการขายหนี้</v>
          </cell>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มลฤดี/วชิราภรณ์</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//ปิดบัญชีจากการขายหนี้</v>
          </cell>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cell r="BZ843"/>
          <cell r="CA843"/>
          <cell r="CB843"/>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2.นางจงกล อินต๊ะลังสี</v>
          </cell>
          <cell r="BZ846" t="str">
            <v>คู่สมรสจำเลยที่ 1</v>
          </cell>
          <cell r="CA846" t="str">
            <v>3-6306-00539-68-6</v>
          </cell>
          <cell r="CB846" t="str">
            <v>-ไม่พบว่ามีกรรมสิทธิ์ในที่ดิน อ.เมืองเชียงใหม่ จ.เชียงใหม่</v>
          </cell>
          <cell r="CC846"/>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883263010042</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สืบทรัพย์(พบทรัพย์)</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cell r="BW19"/>
          <cell r="BX19"/>
          <cell r="BY19"/>
          <cell r="BZ19"/>
          <cell r="CA19"/>
          <cell r="CB19"/>
          <cell r="CC19"/>
          <cell r="CD19"/>
          <cell r="CE19"/>
          <cell r="CF19"/>
          <cell r="CG19"/>
          <cell r="CH19"/>
          <cell r="CI19"/>
          <cell r="CJ19"/>
          <cell r="CK19"/>
          <cell r="CL19"/>
          <cell r="CM19"/>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นิมมานเหมินทร์</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cell r="BW31"/>
          <cell r="BX31"/>
          <cell r="BY31"/>
          <cell r="BZ31"/>
          <cell r="CA31"/>
          <cell r="CB31"/>
          <cell r="CC31"/>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สืบทรัพย์(ไม่พบทรัพย์)//ปิดบัญชีจากการขายหนี้</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A34"/>
          <cell r="CB34"/>
          <cell r="CC34" t="str">
            <v>วชิราภรณ์</v>
          </cell>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สืบทรัพย์(ไม่พบทรัพย์)//ปิดบัญชีจากการขายหนี้</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 รายงานสืบทรัพย์ 29/10/2567</v>
          </cell>
          <cell r="BC43"/>
          <cell r="BD43"/>
          <cell r="BE43"/>
          <cell r="BF43"/>
          <cell r="BG43"/>
          <cell r="BH43"/>
          <cell r="BI43"/>
          <cell r="BJ43"/>
          <cell r="BK43"/>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A43"/>
          <cell r="CB43"/>
          <cell r="CC43" t="str">
            <v>ปฏิยุทธ์</v>
          </cell>
          <cell r="CD43"/>
          <cell r="CE43"/>
          <cell r="CF43"/>
          <cell r="CG43"/>
          <cell r="CH43"/>
          <cell r="CI43"/>
          <cell r="CJ43"/>
          <cell r="CK43"/>
          <cell r="CL43"/>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สืบครั้งที่ 2 รายงานผลสืบ 21/10/2567</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A60"/>
          <cell r="CB60">
            <v>5</v>
          </cell>
          <cell r="CC60" t="str">
            <v>นุสบา</v>
          </cell>
          <cell r="CD60"/>
          <cell r="CE60"/>
          <cell r="CF60"/>
          <cell r="CG60"/>
          <cell r="CH60"/>
          <cell r="CI60"/>
          <cell r="CJ60"/>
          <cell r="CK60"/>
          <cell r="CL60"/>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สืบครั้งที่ 2 รายงานผลสืบ 21/10/2567</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cell r="BW70"/>
          <cell r="BX70"/>
          <cell r="BY70"/>
          <cell r="BZ70"/>
          <cell r="CA70"/>
          <cell r="CB70"/>
          <cell r="CC70"/>
          <cell r="CD70"/>
          <cell r="CE70"/>
          <cell r="CF70"/>
          <cell r="CG70"/>
          <cell r="CH70"/>
          <cell r="CI70"/>
          <cell r="CJ70"/>
          <cell r="CK70"/>
          <cell r="CL70"/>
          <cell r="CM70">
            <v>242957</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สืบทรัพย์//รายงานผลสืบทรัพย์ 2/10/2567</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สืบทรัพย์//รายงานผลสืบทรัพย์ 8/11/2567</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A80"/>
          <cell r="CB80"/>
          <cell r="CC80" t="str">
            <v>วชิราภรณ์</v>
          </cell>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cell r="CE81"/>
          <cell r="CF81"/>
          <cell r="CG81"/>
          <cell r="CH81"/>
          <cell r="CI81"/>
          <cell r="CJ81"/>
          <cell r="CK81"/>
          <cell r="CL81"/>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cell r="CE87"/>
          <cell r="CF87"/>
          <cell r="CG87"/>
          <cell r="CH87"/>
          <cell r="CI87"/>
          <cell r="CJ87"/>
          <cell r="CK87"/>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cell r="BW96"/>
          <cell r="BX96"/>
          <cell r="BY96"/>
          <cell r="BZ96"/>
          <cell r="CA96"/>
          <cell r="CB96"/>
          <cell r="CC96"/>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สืบทรัพย์(ไม่พบทรัพย์)//รายงานผลสืบทรัพย์ 8/11/2567</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A97"/>
          <cell r="CB97"/>
          <cell r="CC97" t="str">
            <v>วชิราภรณ์</v>
          </cell>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สืบทรัพย์(ไม่พบทรัพย์)//ปิดบัญชีจากการขายหนี้</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 รายงานสืบทรัพย์ 29/10/2567</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A101"/>
          <cell r="CB101"/>
          <cell r="CC101" t="str">
            <v>ปฏิยุทธ์</v>
          </cell>
          <cell r="CD101"/>
          <cell r="CE101"/>
          <cell r="CF101"/>
          <cell r="CG101"/>
          <cell r="CH101"/>
          <cell r="CI101"/>
          <cell r="CJ101"/>
          <cell r="CK101"/>
          <cell r="CL101"/>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 รายงานสืบทรัพย์ 29/10/2567</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A102"/>
          <cell r="CB102"/>
          <cell r="CC102" t="str">
            <v>ปฏิยุทธ์</v>
          </cell>
          <cell r="CD102"/>
          <cell r="CE102"/>
          <cell r="CF102"/>
          <cell r="CG102"/>
          <cell r="CH102"/>
          <cell r="CI102"/>
          <cell r="CJ102"/>
          <cell r="CK102"/>
          <cell r="CL102"/>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v>823559010646</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cell r="BW104"/>
          <cell r="BX104"/>
          <cell r="BY104"/>
          <cell r="BZ104"/>
          <cell r="CA104"/>
          <cell r="CB104"/>
          <cell r="CC104"/>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 รายงานสืบทรัพย์ 11/11/2567</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A105"/>
          <cell r="CB105"/>
          <cell r="CC105" t="str">
            <v>ปฏิยุทธ์</v>
          </cell>
          <cell r="CD105"/>
          <cell r="CE105"/>
          <cell r="CF105"/>
          <cell r="CG105"/>
          <cell r="CH105"/>
          <cell r="CI105"/>
          <cell r="CJ105"/>
          <cell r="CK105"/>
          <cell r="CL105"/>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 รายงานสืบทรัพย์ 11/11/2567</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A106"/>
          <cell r="CB106"/>
          <cell r="CC106" t="str">
            <v>ปฏิยุทธ์</v>
          </cell>
          <cell r="CD106"/>
          <cell r="CE106"/>
          <cell r="CF106"/>
          <cell r="CG106"/>
          <cell r="CH106"/>
          <cell r="CI106"/>
          <cell r="CJ106"/>
          <cell r="CK106"/>
          <cell r="CL106"/>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 รายงานสืบทรัพย์ 11/11/2567</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A107"/>
          <cell r="CB107"/>
          <cell r="CC107" t="str">
            <v>ปฏิยุทธ์</v>
          </cell>
          <cell r="CD107"/>
          <cell r="CE107"/>
          <cell r="CF107"/>
          <cell r="CG107"/>
          <cell r="CH107"/>
          <cell r="CI107"/>
          <cell r="CJ107"/>
          <cell r="CK107"/>
          <cell r="CL107"/>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สืบทรัพย์(ไม่พบทรัพย์)//ปิดบัญชีจากการขายหนี้</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cell r="BW114"/>
          <cell r="BX114"/>
          <cell r="BY114"/>
          <cell r="BZ114"/>
          <cell r="CA114"/>
          <cell r="CB114"/>
          <cell r="CC114"/>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14/6/2564//สืบครั้งที่ 2 รายงานผลสืบ  7/11/2567</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A121"/>
          <cell r="CB121">
            <v>6</v>
          </cell>
          <cell r="CC121" t="str">
            <v>นุสบา</v>
          </cell>
          <cell r="CD121"/>
          <cell r="CE121"/>
          <cell r="CF121"/>
          <cell r="CG121"/>
          <cell r="CH121"/>
          <cell r="CI121"/>
          <cell r="CJ121"/>
          <cell r="CK121"/>
          <cell r="CL121"/>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t="str">
            <v>1.นายนราพงษ์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A127"/>
          <cell r="CB127"/>
          <cell r="CC127" t="str">
            <v>ปฏิยุทธ์</v>
          </cell>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 รายงานสืบทรัพย์ 29/10/2567</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A128"/>
          <cell r="CB128"/>
          <cell r="CC128" t="str">
            <v>ปฏิยุทธ์</v>
          </cell>
          <cell r="CD128"/>
          <cell r="CE128"/>
          <cell r="CF128"/>
          <cell r="CG128"/>
          <cell r="CH128"/>
          <cell r="CI128"/>
          <cell r="CJ128"/>
          <cell r="CK128"/>
          <cell r="CL128"/>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สืบทรัพย์(พบทรัพย์)//สืบครั้งที่ 2 รายงานผลสืบ 7/11/2567</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A132"/>
          <cell r="CB132">
            <v>4</v>
          </cell>
          <cell r="CC132" t="str">
            <v>นุสบา</v>
          </cell>
          <cell r="CD132"/>
          <cell r="CE132"/>
          <cell r="CF132"/>
          <cell r="CG132"/>
          <cell r="CH132"/>
          <cell r="CI132"/>
          <cell r="CJ132"/>
          <cell r="CK132"/>
          <cell r="CL132"/>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สืบทรัพย์(พบทรัพย์)//สืบครั้งที่ 2แล้ว รายงานผลสืบ 7/11/2567</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A134"/>
          <cell r="CB134">
            <v>5</v>
          </cell>
          <cell r="CC134" t="str">
            <v>นุสบา</v>
          </cell>
          <cell r="CD134"/>
          <cell r="CE134"/>
          <cell r="CF134"/>
          <cell r="CG134"/>
          <cell r="CH134"/>
          <cell r="CI134"/>
          <cell r="CJ134"/>
          <cell r="CK134"/>
          <cell r="CL134"/>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สืบทรัพย์ครั้งที่ 2 แล้ว รายงานผลสืบ 7/11/2567</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A179"/>
          <cell r="CB179">
            <v>5</v>
          </cell>
          <cell r="CC179" t="str">
            <v>นุสบา</v>
          </cell>
          <cell r="CD179"/>
          <cell r="CE179"/>
          <cell r="CF179"/>
          <cell r="CG179"/>
          <cell r="CH179"/>
          <cell r="CI179"/>
          <cell r="CJ179"/>
          <cell r="CK179"/>
          <cell r="CL179"/>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สืบทรัพย์(ไม่พบทรัพย์)//สืบครั้งที่ 2 รายงานผลสืบ 21/10/2567</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A190"/>
          <cell r="CB190">
            <v>3</v>
          </cell>
          <cell r="CC190" t="str">
            <v>นุสบา</v>
          </cell>
          <cell r="CD190"/>
          <cell r="CE190"/>
          <cell r="CF190"/>
          <cell r="CG190"/>
          <cell r="CH190"/>
          <cell r="CI190"/>
          <cell r="CJ190"/>
          <cell r="CK190"/>
          <cell r="CL190"/>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cell r="BW220"/>
          <cell r="BX220"/>
          <cell r="BY220"/>
          <cell r="BZ220"/>
          <cell r="CA220"/>
          <cell r="CB220"/>
          <cell r="CC220"/>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cell r="BW223"/>
          <cell r="BX223"/>
          <cell r="BY223"/>
          <cell r="BZ223"/>
          <cell r="CA223"/>
          <cell r="CB223"/>
          <cell r="CC223"/>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cell r="BW224"/>
          <cell r="BX224"/>
          <cell r="BY224"/>
          <cell r="BZ224"/>
          <cell r="CA224"/>
          <cell r="CB224"/>
          <cell r="CC224"/>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cell r="BW226"/>
          <cell r="BX226"/>
          <cell r="BY226"/>
          <cell r="BZ226"/>
          <cell r="CA226"/>
          <cell r="CB226"/>
          <cell r="CC226"/>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สืบครั้งที่ 2 รายงานผลสืบ 21/10/2567</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A230"/>
          <cell r="CB230">
            <v>5</v>
          </cell>
          <cell r="CC230" t="str">
            <v>นุสบา</v>
          </cell>
          <cell r="CD230"/>
          <cell r="CE230"/>
          <cell r="CF230"/>
          <cell r="CG230"/>
          <cell r="CH230"/>
          <cell r="CI230"/>
          <cell r="CJ230"/>
          <cell r="CK230"/>
          <cell r="CL230"/>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cell r="BW235"/>
          <cell r="BX235"/>
          <cell r="BY235"/>
          <cell r="BZ235"/>
          <cell r="CA235"/>
          <cell r="CB235"/>
          <cell r="CC235"/>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สืบครั้งที่ 2 รายงานผลสืบ 21/10/2567</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A241"/>
          <cell r="CB241">
            <v>3</v>
          </cell>
          <cell r="CC241" t="str">
            <v>นุสบา</v>
          </cell>
          <cell r="CD241"/>
          <cell r="CE241"/>
          <cell r="CF241"/>
          <cell r="CG241"/>
          <cell r="CH241"/>
          <cell r="CI241"/>
          <cell r="CJ241"/>
          <cell r="CK241"/>
          <cell r="CL241"/>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cell r="BW267"/>
          <cell r="BX267"/>
          <cell r="BY267"/>
          <cell r="BZ267"/>
          <cell r="CA267"/>
          <cell r="CB267"/>
          <cell r="CC267"/>
          <cell r="CD267"/>
          <cell r="CE267"/>
          <cell r="CF267"/>
          <cell r="CG267"/>
          <cell r="CH267"/>
          <cell r="CI267"/>
          <cell r="CJ267"/>
          <cell r="CK267"/>
          <cell r="CL267"/>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cell r="M272"/>
          <cell r="N272"/>
          <cell r="O272"/>
          <cell r="P272"/>
          <cell r="Q272"/>
          <cell r="R272"/>
          <cell r="S272" t="str">
            <v>จังหวัดเชียงใหม่</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cell r="BW275"/>
          <cell r="BX275"/>
          <cell r="BY275"/>
          <cell r="BZ275"/>
          <cell r="CA275"/>
          <cell r="CB275"/>
          <cell r="CC275"/>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สืบทรัพย์//รายงานผลสืบทรัพย์ 2/10/2567</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สืบครั้งที่ 2 รายงานผลสืบ 21/10/2567</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A283"/>
          <cell r="CB283">
            <v>2</v>
          </cell>
          <cell r="CC283" t="str">
            <v>นุสบา</v>
          </cell>
          <cell r="CD283"/>
          <cell r="CE283"/>
          <cell r="CF283"/>
          <cell r="CG283"/>
          <cell r="CH283"/>
          <cell r="CI283"/>
          <cell r="CJ283"/>
          <cell r="CK283"/>
          <cell r="CL283"/>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t="str">
            <v>-</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สืบทรัพย์ครั้งที่ 2 รายงานผลสืบ 7/11/2567</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A292"/>
          <cell r="CB292">
            <v>6</v>
          </cell>
          <cell r="CC292" t="str">
            <v>นุสบา</v>
          </cell>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สืบทรัพย์(ไม่พบทรัพย์)(สำนักงานอื่นฟ้อง)//ปิดบัญชีจากการขายหนี้</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 รายงานสืบทรัพย์ 29/10/2567</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A341"/>
          <cell r="CB341"/>
          <cell r="CC341" t="str">
            <v>ปฏิยุทธ์</v>
          </cell>
          <cell r="CD341"/>
          <cell r="CE341"/>
          <cell r="CF341"/>
          <cell r="CG341"/>
          <cell r="CH341"/>
          <cell r="CI341"/>
          <cell r="CJ341"/>
          <cell r="CK341"/>
          <cell r="CL341"/>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สืบทรัพย์(ไม่พบทรัพย์)//รายงานผลสืบทรัพย์ 2/10/2567</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สืบทรัพย์ครั้งที่ 2 รายงานผลสืบ 7/11/2567</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A346"/>
          <cell r="CB346">
            <v>5</v>
          </cell>
          <cell r="CC346" t="str">
            <v>นุสบา</v>
          </cell>
          <cell r="CD346"/>
          <cell r="CE346"/>
          <cell r="CF346"/>
          <cell r="CG346"/>
          <cell r="CH346"/>
          <cell r="CI346"/>
          <cell r="CJ346"/>
          <cell r="CK346"/>
          <cell r="CL346"/>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รายงานสืบทรัพย์ 11/11/2567</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A357"/>
          <cell r="CB357"/>
          <cell r="CC357" t="str">
            <v>ปฏิยุทธ์</v>
          </cell>
          <cell r="CD357"/>
          <cell r="CE357"/>
          <cell r="CF357"/>
          <cell r="CG357"/>
          <cell r="CH357"/>
          <cell r="CI357"/>
          <cell r="CJ357"/>
          <cell r="CK357"/>
          <cell r="CL357"/>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สืบทรัพย์//รายงานผลการสืบทรัพย์ 11/10/2567</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A362"/>
          <cell r="CB362"/>
          <cell r="CC362" t="str">
            <v>วชิราภรณ์</v>
          </cell>
          <cell r="CD362"/>
          <cell r="CE362"/>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สืบทรัพย์//รายงานผลสืบทรัพย์ 2/10/2567</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cell r="CD364"/>
          <cell r="CE364"/>
          <cell r="CF364"/>
          <cell r="CG364"/>
          <cell r="CH364"/>
          <cell r="CI364"/>
          <cell r="CJ364"/>
          <cell r="CK364"/>
          <cell r="CL364"/>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 xml:space="preserve">สืบทรัพย์// (คำสั่ง 27/5/2565 รอบ2)//รายงาน 11/7/2565 รายงานสืบทรัพย์ 14/11/2567 รอบที่ 3
</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 รายงานผลสืบทรัพย  24/9/2567</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รายงานสืบทรัพย์ 29/10/2567</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A373"/>
          <cell r="CB373"/>
          <cell r="CC373" t="str">
            <v>ปฏิยุทธ์</v>
          </cell>
          <cell r="CD373"/>
          <cell r="CE373"/>
          <cell r="CF373"/>
          <cell r="CG373"/>
          <cell r="CH373"/>
          <cell r="CI373"/>
          <cell r="CJ373"/>
          <cell r="CK373"/>
          <cell r="CL373"/>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 รายงานผลสืบทรัพย  23/9/2567</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 รายงานผลสืบทรัพย  25/9/2567</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cell r="BW377"/>
          <cell r="BX377"/>
          <cell r="BY377"/>
          <cell r="BZ377"/>
          <cell r="CA377"/>
          <cell r="CB377"/>
          <cell r="CC377"/>
          <cell r="CD377"/>
          <cell r="CE377"/>
          <cell r="CF377"/>
          <cell r="CG377"/>
          <cell r="CH377"/>
          <cell r="CI377"/>
          <cell r="CJ377"/>
          <cell r="CK377"/>
          <cell r="CL377"/>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รายงานสืบทรัพย์ 29/10/2567</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A378"/>
          <cell r="CB378"/>
          <cell r="CC378" t="str">
            <v>ปฏิยุทธ์</v>
          </cell>
          <cell r="CD378"/>
          <cell r="CE378"/>
          <cell r="CF378"/>
          <cell r="CG378"/>
          <cell r="CH378"/>
          <cell r="CI378"/>
          <cell r="CJ378"/>
          <cell r="CK378"/>
          <cell r="CL378"/>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cell r="BW381"/>
          <cell r="BX381"/>
          <cell r="BY381"/>
          <cell r="BZ381"/>
          <cell r="CA381"/>
          <cell r="CB381"/>
          <cell r="CC381"/>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รายงานผลสืบทรัพย์  25/9/2567</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cell r="BW385"/>
          <cell r="BX385"/>
          <cell r="BY385"/>
          <cell r="BZ385"/>
          <cell r="CA385"/>
          <cell r="CB385"/>
          <cell r="CC385"/>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Z413"/>
          <cell r="CA413"/>
          <cell r="CB413"/>
          <cell r="CC413" t="str">
            <v>วชิราภรณ์</v>
          </cell>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รายงานผลสืบทรัพย์  25/9/2567</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สืบทรัพย์รายงานสืบทรัพย์ 14/11/2567</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A417"/>
          <cell r="CB417"/>
          <cell r="CC417" t="str">
            <v>ปฏิยุทธ์</v>
          </cell>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รายงานผลสืบทรัพย์  23/9/2567</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รายงานผลสืบทรัพย์  25/9/2567</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22/8/2566) // รายงานวันที่ 25/9/67</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cell r="BW429"/>
          <cell r="BX429"/>
          <cell r="BY429"/>
          <cell r="BZ429"/>
          <cell r="CA429"/>
          <cell r="CB429"/>
          <cell r="CC429"/>
          <cell r="CD429"/>
          <cell r="CE429"/>
          <cell r="CF429"/>
          <cell r="CG429"/>
          <cell r="CH429"/>
          <cell r="CI429"/>
          <cell r="CJ429"/>
          <cell r="CK429"/>
          <cell r="CL429"/>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รายงานผลสืบทรัพย  25/9/2567</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รายงานผลสืบทรัพย  25/9/2567</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cell r="BW438"/>
          <cell r="BX438"/>
          <cell r="BY438"/>
          <cell r="BZ438"/>
          <cell r="CA438"/>
          <cell r="CB438"/>
          <cell r="CC438"/>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รายงานผลสืบทรัพย  23/9/2567</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รายงานผลสืบทรัพย์  25/9/2567</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รายงานผลสืบทรัพย  25/9/2567</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รายงานผลสืบทรัพย์  23/9/2567</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รายงานผลสืบทรัพย์  23/9/2567</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cell r="BW451"/>
          <cell r="BX451"/>
          <cell r="BY451"/>
          <cell r="BZ451"/>
          <cell r="CA451"/>
          <cell r="CB451"/>
          <cell r="CC451"/>
          <cell r="CD451"/>
          <cell r="CE451"/>
          <cell r="CF451"/>
          <cell r="CG451"/>
          <cell r="CH451"/>
          <cell r="CI451"/>
          <cell r="CJ451"/>
          <cell r="CK451"/>
          <cell r="CL451"/>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cell r="BW460"/>
          <cell r="BX460"/>
          <cell r="BY460"/>
          <cell r="BZ460"/>
          <cell r="CA460"/>
          <cell r="CB460"/>
          <cell r="CC460"/>
          <cell r="CD460"/>
          <cell r="CE460"/>
          <cell r="CF460"/>
          <cell r="CG460"/>
          <cell r="CH460"/>
          <cell r="CI460"/>
          <cell r="CJ460"/>
          <cell r="CK460"/>
          <cell r="CL460"/>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cell r="BW478"/>
          <cell r="BX478"/>
          <cell r="BY478"/>
          <cell r="BZ478"/>
          <cell r="CA478"/>
          <cell r="CB478"/>
          <cell r="CC478"/>
          <cell r="CD478"/>
          <cell r="CE478"/>
          <cell r="CF478"/>
          <cell r="CG478"/>
          <cell r="CH478"/>
          <cell r="CI478"/>
          <cell r="CJ478"/>
          <cell r="CK478"/>
          <cell r="CL478"/>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(19/7/2564)//รายงานผลการสืบทรัพย์ 11/10/2567</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A480"/>
          <cell r="CB480"/>
          <cell r="CC480" t="str">
            <v>วชิราภรณ์</v>
          </cell>
          <cell r="CD480"/>
          <cell r="CE480"/>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A481"/>
          <cell r="CB481"/>
          <cell r="CC481" t="str">
            <v>ปฏิยุทธ์</v>
          </cell>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คำสั่ง(20/7/2564)//รายงานผลการสืบทรัพย์ 11/10/2567</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A483"/>
          <cell r="CB483"/>
          <cell r="CC483" t="str">
            <v>วชิราภรณ์</v>
          </cell>
          <cell r="CD483"/>
          <cell r="CE483"/>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A484"/>
          <cell r="CB484"/>
          <cell r="CC484" t="str">
            <v>วชิราภรณ์</v>
          </cell>
          <cell r="CD484"/>
          <cell r="CE484"/>
          <cell r="CF484"/>
          <cell r="CG484"/>
          <cell r="CH484"/>
          <cell r="CI484"/>
          <cell r="CJ484"/>
          <cell r="CK484"/>
          <cell r="CL484"/>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A487"/>
          <cell r="CB487"/>
          <cell r="CC487" t="str">
            <v>วชิราภรณ์</v>
          </cell>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คำสั่ง(20/7/2564)//รายงานผลการสืบทรัพย์ 11/10/2567</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A488"/>
          <cell r="CB488"/>
          <cell r="CC488" t="str">
            <v>วชิราภรณ์</v>
          </cell>
          <cell r="CD488"/>
          <cell r="CE488"/>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A491"/>
          <cell r="CB491"/>
          <cell r="CC491" t="str">
            <v>วชิราภรณ์</v>
          </cell>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คำสั่ง(20/7/2564)//รายงานผลสืบทรัพย์ 2/10/2567</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คำสั่ง(20/7/2564)//รายงานผลสืบทรัพย์ 2/10/2567</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cell r="BW510"/>
          <cell r="BX510"/>
          <cell r="BY510"/>
          <cell r="BZ510"/>
          <cell r="CA510"/>
          <cell r="CB510"/>
          <cell r="CC510"/>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คำสั่ง(20/7/2564)</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cell r="BW519"/>
          <cell r="BX519"/>
          <cell r="BY519"/>
          <cell r="BZ519"/>
          <cell r="CA519"/>
          <cell r="CB519"/>
          <cell r="CC519"/>
          <cell r="CD519"/>
          <cell r="CE519"/>
          <cell r="CF519"/>
          <cell r="CG519"/>
          <cell r="CH519"/>
          <cell r="CI519"/>
          <cell r="CJ519"/>
          <cell r="CK519"/>
          <cell r="CL519"/>
          <cell r="CM519">
            <v>243050</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นิมมานเหมินทร์</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cell r="CE523"/>
          <cell r="CF523"/>
          <cell r="CG523"/>
          <cell r="CH523"/>
          <cell r="CI523"/>
          <cell r="CJ523"/>
          <cell r="CK523"/>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4/8/2564)//สืบครั้งที่ 2 แล้ว รายงนผลสืบ 7/11/2567</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A529"/>
          <cell r="CB529">
            <v>6</v>
          </cell>
          <cell r="CC529" t="str">
            <v>นุสบา</v>
          </cell>
          <cell r="CD529"/>
          <cell r="CE529"/>
          <cell r="CF529"/>
          <cell r="CG529"/>
          <cell r="CH529"/>
          <cell r="CI529"/>
          <cell r="CJ529"/>
          <cell r="CK529"/>
          <cell r="CL529"/>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 สืบทรัพย์ 
รายงานผลสืบทรัพย รอบที่ 2 25/9/2567</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11/8/2564)//รายงานผลสืบทรัพย์ 25/10/2567</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A532"/>
          <cell r="CB532"/>
          <cell r="CC532" t="str">
            <v>วชิราภรณ์</v>
          </cell>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รายงานผลสืบทรัพย  25/9/2567</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รายงานผลสืบทรัพย  24/9/2567</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รายงานผลสืบทรัพย  24/9/2567</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cell r="CE548"/>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21/9/2564)</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cell r="BW574"/>
          <cell r="BX574"/>
          <cell r="BY574"/>
          <cell r="BZ574"/>
          <cell r="CA574"/>
          <cell r="CB574"/>
          <cell r="CC574"/>
          <cell r="CD574"/>
          <cell r="CE574"/>
          <cell r="CF574"/>
          <cell r="CG574"/>
          <cell r="CH574"/>
          <cell r="CI574"/>
          <cell r="CJ574"/>
          <cell r="CK574"/>
          <cell r="CL574"/>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สืบทรัพย์ (คำสั่ง 23/11/2564)//สืบแล้ว รายงานผล วันที่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22</v>
          </cell>
          <cell r="E768">
            <v>12</v>
          </cell>
          <cell r="F768">
            <v>2564</v>
          </cell>
          <cell r="G768">
            <v>800029917583</v>
          </cell>
          <cell r="H768" t="str">
            <v>นาย</v>
          </cell>
          <cell r="I768" t="str">
            <v>พัสวีพิชญ์</v>
          </cell>
          <cell r="J768" t="str">
            <v>ผลภาษี</v>
          </cell>
          <cell r="K768">
            <v>2570900024374</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v>900</v>
          </cell>
          <cell r="BD896">
            <v>7</v>
          </cell>
          <cell r="BE896">
            <v>11</v>
          </cell>
          <cell r="BF896">
            <v>2565</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917</v>
          </cell>
          <cell r="D922"/>
          <cell r="E922"/>
          <cell r="F922"/>
          <cell r="G922"/>
          <cell r="H922"/>
          <cell r="I922"/>
          <cell r="J922"/>
          <cell r="K922"/>
          <cell r="L922"/>
          <cell r="M922"/>
          <cell r="N922"/>
          <cell r="O922"/>
          <cell r="P922"/>
          <cell r="Q922"/>
          <cell r="R922"/>
          <cell r="S922"/>
          <cell r="T922"/>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สืบทรัพย์(คำสั่ง 15/2/2566)</v>
          </cell>
          <cell r="BC922"/>
          <cell r="BD922"/>
          <cell r="BE922"/>
          <cell r="BF922"/>
          <cell r="BG922"/>
          <cell r="BH922"/>
          <cell r="BI922"/>
          <cell r="BJ922"/>
          <cell r="BK922"/>
          <cell r="BL922" t="str">
            <v xml:space="preserve"> </v>
          </cell>
          <cell r="BM922">
            <v>0</v>
          </cell>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row>
        <row r="923">
          <cell r="B923">
            <v>1766</v>
          </cell>
          <cell r="C923">
            <v>918</v>
          </cell>
          <cell r="D923">
            <v>23</v>
          </cell>
          <cell r="E923">
            <v>3</v>
          </cell>
          <cell r="F923">
            <v>2565</v>
          </cell>
          <cell r="G923">
            <v>800065165980</v>
          </cell>
          <cell r="H923" t="str">
            <v>นาย</v>
          </cell>
          <cell r="I923" t="str">
            <v xml:space="preserve">วนาฬาร </v>
          </cell>
          <cell r="J923" t="str">
            <v>ตาเร็ว</v>
          </cell>
          <cell r="K923">
            <v>1529900632803</v>
          </cell>
          <cell r="L923" t="str">
            <v>มีโชคพลาซ่า</v>
          </cell>
          <cell r="M923" t="str">
            <v>เชียงใหม่ 2</v>
          </cell>
          <cell r="N923">
            <v>8</v>
          </cell>
          <cell r="O923" t="str">
            <v>สินเชื่อโครงการธนาคารประชาชน</v>
          </cell>
          <cell r="P923" t="str">
            <v>1.บุคคลค้ำประกัน</v>
          </cell>
          <cell r="Q923">
            <v>65492</v>
          </cell>
          <cell r="R923">
            <v>52626.86</v>
          </cell>
          <cell r="S923" t="str">
            <v>แขวงลำปาง</v>
          </cell>
          <cell r="T923" t="str">
            <v>ผบ.4841</v>
          </cell>
          <cell r="U923">
            <v>2562</v>
          </cell>
          <cell r="V923" t="str">
            <v>ผบ.5850</v>
          </cell>
          <cell r="W923">
            <v>2562</v>
          </cell>
          <cell r="X923"/>
          <cell r="Y923"/>
          <cell r="Z923"/>
          <cell r="AA923">
            <v>24</v>
          </cell>
          <cell r="AB923">
            <v>9</v>
          </cell>
          <cell r="AC923">
            <v>2562</v>
          </cell>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นายวนาฬาร  ตาเร็ว</v>
          </cell>
          <cell r="BM923">
            <v>883262011061</v>
          </cell>
          <cell r="BN923" t="str">
            <v>1.นายวนาฬาร ตาเร็ว
2.นางสาวขวัญสกุล พลับพลา
3.นายวรยศ วิลัยวงค์</v>
          </cell>
          <cell r="BO923" t="str">
            <v>จำเลยที่ 1
จำเลยที่ 2
จำเลยที่ 3</v>
          </cell>
          <cell r="BP923" t="str">
            <v>1529900632803
1103700709169
1571100014105</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1767</v>
          </cell>
          <cell r="C924">
            <v>919</v>
          </cell>
          <cell r="D924">
            <v>23</v>
          </cell>
          <cell r="E924">
            <v>3</v>
          </cell>
          <cell r="F924">
            <v>2565</v>
          </cell>
          <cell r="G924">
            <v>800015728051</v>
          </cell>
          <cell r="H924" t="str">
            <v>นางสาว</v>
          </cell>
          <cell r="I924" t="str">
            <v>พรพรรณ</v>
          </cell>
          <cell r="J924" t="str">
            <v>ธรรมเสนีย์</v>
          </cell>
          <cell r="K924">
            <v>3430100207023</v>
          </cell>
          <cell r="L924" t="str">
            <v>หนองคาย</v>
          </cell>
          <cell r="M924" t="str">
            <v>เชียงใหม่ 2</v>
          </cell>
          <cell r="N924">
            <v>8</v>
          </cell>
          <cell r="O924" t="str">
            <v>สินเชื่อธนาคารประชาชน</v>
          </cell>
          <cell r="P924" t="str">
            <v>1.บุคคลค้ำประกัน</v>
          </cell>
          <cell r="Q924">
            <v>124395.9</v>
          </cell>
          <cell r="R924">
            <v>4940.3900000000003</v>
          </cell>
          <cell r="S924" t="str">
            <v>จังหวัดหนองคาย</v>
          </cell>
          <cell r="T924" t="str">
            <v>ผบ.655</v>
          </cell>
          <cell r="U924">
            <v>2561</v>
          </cell>
          <cell r="V924" t="str">
            <v>ผบ.1613</v>
          </cell>
          <cell r="W924">
            <v>2561</v>
          </cell>
          <cell r="X924">
            <v>3</v>
          </cell>
          <cell r="Y924">
            <v>5</v>
          </cell>
          <cell r="Z924">
            <v>2561</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นางสาวพรพรรณ ธรรมเสนีย์</v>
          </cell>
          <cell r="BM924">
            <v>883206630335</v>
          </cell>
          <cell r="BN924" t="str">
            <v>1.นางสาวพรพรรณ ธรรมเสนย์
2.นางสาวเฌอฟ้า สิทธิ
3.นายนิรุธ สิทธิ</v>
          </cell>
          <cell r="BO924" t="str">
            <v>จำเลยที่ 1
จำเลยที่ 2
จำเลยที่ 3</v>
          </cell>
          <cell r="BP924" t="str">
            <v>3430100207023
3501400477140
3501400477158</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1768</v>
          </cell>
          <cell r="C925">
            <v>920</v>
          </cell>
          <cell r="D925">
            <v>23</v>
          </cell>
          <cell r="E925">
            <v>3</v>
          </cell>
          <cell r="F925">
            <v>2565</v>
          </cell>
          <cell r="G925">
            <v>803051016696</v>
          </cell>
          <cell r="H925" t="str">
            <v>จ.ส.ต.</v>
          </cell>
          <cell r="I925" t="str">
            <v>เรวัตร</v>
          </cell>
          <cell r="J925" t="str">
            <v>โค้วตระกูล</v>
          </cell>
          <cell r="K925">
            <v>3580400034824</v>
          </cell>
          <cell r="L925" t="str">
            <v>มหาวิทยาลัยเชียงใหม่</v>
          </cell>
          <cell r="M925" t="str">
            <v>เชียงใหม่ 2</v>
          </cell>
          <cell r="N925">
            <v>8</v>
          </cell>
          <cell r="O925" t="str">
            <v>สินเชื่อสวัสดิการ</v>
          </cell>
          <cell r="P925" t="str">
            <v>1.บุคคลค้ำประกัน</v>
          </cell>
          <cell r="Q925">
            <v>76371.03</v>
          </cell>
          <cell r="R925">
            <v>17047.48</v>
          </cell>
          <cell r="S925" t="str">
            <v>จังหวัดแม่สะเรียง</v>
          </cell>
          <cell r="T925" t="str">
            <v>ผบ.5</v>
          </cell>
          <cell r="U925">
            <v>2556</v>
          </cell>
          <cell r="V925" t="str">
            <v>ผบ.175</v>
          </cell>
          <cell r="W925">
            <v>2556</v>
          </cell>
          <cell r="X925">
            <v>19</v>
          </cell>
          <cell r="Y925">
            <v>9</v>
          </cell>
          <cell r="Z925">
            <v>2556</v>
          </cell>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จ.ส.ต.เรวัตร โค้วตระกูล</v>
          </cell>
          <cell r="BM925">
            <v>883262010291</v>
          </cell>
          <cell r="BN925" t="str">
            <v>1.นางพรทิพย์ โค้วตระกูล
2.ด.ต.เรวัตร โค้วตระกูล
3.ด.ต.สมศักดิ์ ทองคำ
4.นางปรานอม ทองคำ</v>
          </cell>
          <cell r="BO925" t="str">
            <v>ทายาทโดยธรรมของ จ.1
จำเลยที่ 1
จำเลยที่ 2
คู่สมรสจำเลยที่ 2</v>
          </cell>
          <cell r="BP925" t="str">
            <v>3-5804-00034-81-6
3-5804-00034-82-4
3-5001-00113-21-4
3-5019-00502-64-0</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1769</v>
          </cell>
          <cell r="C926">
            <v>921</v>
          </cell>
          <cell r="D926">
            <v>23</v>
          </cell>
          <cell r="E926">
            <v>3</v>
          </cell>
          <cell r="F926">
            <v>2565</v>
          </cell>
          <cell r="G926">
            <v>800017757918</v>
          </cell>
          <cell r="H926" t="str">
            <v>นางสาว</v>
          </cell>
          <cell r="I926" t="str">
            <v>อังคณา</v>
          </cell>
          <cell r="J926" t="str">
            <v>ปันใจ</v>
          </cell>
          <cell r="K926">
            <v>3510300300662</v>
          </cell>
          <cell r="L926" t="str">
            <v>ดอยสะเก็ด</v>
          </cell>
          <cell r="M926" t="str">
            <v>เชียงใหม่ 2</v>
          </cell>
          <cell r="N926">
            <v>8</v>
          </cell>
          <cell r="O926" t="str">
            <v>สินเชื่อธนาคารประชาชน</v>
          </cell>
          <cell r="P926" t="str">
            <v>1.บุคคลค้ำประกัน</v>
          </cell>
          <cell r="Q926">
            <v>48726.85</v>
          </cell>
          <cell r="R926">
            <v>8470.57</v>
          </cell>
          <cell r="S926" t="str">
            <v>จังหวัดแม่สะเรียง</v>
          </cell>
          <cell r="T926" t="str">
            <v>ผบ.230</v>
          </cell>
          <cell r="U926">
            <v>2557</v>
          </cell>
          <cell r="V926" t="str">
            <v>ผบ.302</v>
          </cell>
          <cell r="W926">
            <v>2557</v>
          </cell>
          <cell r="X926"/>
          <cell r="Y926"/>
          <cell r="Z926"/>
          <cell r="AA926">
            <v>19</v>
          </cell>
          <cell r="AB926">
            <v>12</v>
          </cell>
          <cell r="AC926">
            <v>2557</v>
          </cell>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นางสาวอังคณา ปันใจ</v>
          </cell>
          <cell r="BM926">
            <v>823661010588</v>
          </cell>
          <cell r="BN926" t="str">
            <v>1.นางสาวอังคณา ปันใจ
2.นายปัถวี สามสี
3.นางสาวแสงเดือน อุโมงค์</v>
          </cell>
          <cell r="BO926" t="str">
            <v>จำเลยที่ 1
จำเลยที่ 2
จำเลยที่ 3</v>
          </cell>
          <cell r="BP926" t="str">
            <v>3-5103-00300-66-2
1-5099-00499-43-7
3-5705-00901-56-2</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1770</v>
          </cell>
          <cell r="C927">
            <v>922</v>
          </cell>
          <cell r="D927">
            <v>23</v>
          </cell>
          <cell r="E927">
            <v>3</v>
          </cell>
          <cell r="F927">
            <v>2565</v>
          </cell>
          <cell r="G927">
            <v>800041533640</v>
          </cell>
          <cell r="H927" t="str">
            <v>นางสาว</v>
          </cell>
          <cell r="I927" t="str">
            <v>สายฝน</v>
          </cell>
          <cell r="J927" t="str">
            <v>จอมดวง</v>
          </cell>
          <cell r="K927">
            <v>3501400235308</v>
          </cell>
          <cell r="L927" t="str">
            <v>แม่โจ้</v>
          </cell>
          <cell r="M927" t="str">
            <v>เชียงใหม่ 2</v>
          </cell>
          <cell r="N927">
            <v>8</v>
          </cell>
          <cell r="O927" t="str">
            <v>สินเชื่อธนาคารประชาชน</v>
          </cell>
          <cell r="P927" t="str">
            <v>1.บุคคลค้ำประกัน</v>
          </cell>
          <cell r="Q927">
            <v>75680.63</v>
          </cell>
          <cell r="R927">
            <v>8434.07</v>
          </cell>
          <cell r="S927" t="str">
            <v>แขวงเชียงใหม่</v>
          </cell>
          <cell r="T927" t="str">
            <v>ผบ.1009</v>
          </cell>
          <cell r="U927">
            <v>2560</v>
          </cell>
          <cell r="V927" t="str">
            <v>ผบ.2445</v>
          </cell>
          <cell r="W927">
            <v>2560</v>
          </cell>
          <cell r="X927">
            <v>15</v>
          </cell>
          <cell r="Y927">
            <v>5</v>
          </cell>
          <cell r="Z927">
            <v>2560</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นางสาวสายฝน จอมดวง</v>
          </cell>
          <cell r="BM927">
            <v>823659010820</v>
          </cell>
          <cell r="BN927" t="str">
            <v>1.นางสาวสายฝน จอมดวง
2.นางสาวบัวคำ ชาญกิจ
3.นางสาวพิมพร ไชยวัง</v>
          </cell>
          <cell r="BO927" t="str">
            <v>จำเลยที่ 1
จำเลยที่ 2
จำเลยที่ 3</v>
          </cell>
          <cell r="BP927" t="str">
            <v>3-5014-00235-30-8
3-5010-00029-00-0
1-5099-00504-10-4</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1771</v>
          </cell>
          <cell r="C928">
            <v>923</v>
          </cell>
          <cell r="D928">
            <v>23</v>
          </cell>
          <cell r="E928">
            <v>3</v>
          </cell>
          <cell r="F928">
            <v>2565</v>
          </cell>
          <cell r="G928">
            <v>800029558023</v>
          </cell>
          <cell r="H928" t="str">
            <v>นาย</v>
          </cell>
          <cell r="I928" t="str">
            <v>นพพงษ์</v>
          </cell>
          <cell r="J928" t="str">
            <v>ชื่นทา</v>
          </cell>
          <cell r="K928">
            <v>1509900459494</v>
          </cell>
          <cell r="L928" t="str">
            <v>แม่โจ้</v>
          </cell>
          <cell r="M928" t="str">
            <v>เชียงใหม่ 2</v>
          </cell>
          <cell r="N928">
            <v>8</v>
          </cell>
          <cell r="O928" t="str">
            <v>สินเชื่อธุรกิจห้องแถว</v>
          </cell>
          <cell r="P928" t="str">
            <v>1.บุคคลค้ำประกัน</v>
          </cell>
          <cell r="Q928">
            <v>329083.63</v>
          </cell>
          <cell r="R928">
            <v>56154.22</v>
          </cell>
          <cell r="S928" t="str">
            <v>จังหวัดเชียงใหม่</v>
          </cell>
          <cell r="T928" t="str">
            <v>ผบ.2006</v>
          </cell>
          <cell r="U928">
            <v>2558</v>
          </cell>
          <cell r="V928" t="str">
            <v>ผบ.2437</v>
          </cell>
          <cell r="W928">
            <v>2558</v>
          </cell>
          <cell r="X928">
            <v>30</v>
          </cell>
          <cell r="Y928">
            <v>11</v>
          </cell>
          <cell r="Z928">
            <v>2558</v>
          </cell>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นายนพพงษ์ ชื่นทา</v>
          </cell>
          <cell r="BM928">
            <v>823658010365</v>
          </cell>
          <cell r="BN928" t="str">
            <v>1.นายนพพงษ์ ชื่นทา
2.นายไพบูลย์ วงศ์ฝั้น
3.นายเอกวิทย์ พรวีระยานนท์</v>
          </cell>
          <cell r="BO928" t="str">
            <v>จำเลยที่ 1
จำเลยที่ 2
จำเลยที่ 3</v>
          </cell>
          <cell r="BP928" t="str">
            <v>1-5099-00459-49-4
3-5103-00044-74-7
3-4201-00508-70-8</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1772</v>
          </cell>
          <cell r="C929">
            <v>924</v>
          </cell>
          <cell r="D929">
            <v>23</v>
          </cell>
          <cell r="E929">
            <v>3</v>
          </cell>
          <cell r="F929">
            <v>2565</v>
          </cell>
          <cell r="G929">
            <v>800019655003</v>
          </cell>
          <cell r="H929" t="str">
            <v>นางสาว</v>
          </cell>
          <cell r="I929" t="str">
            <v>สมพิศ</v>
          </cell>
          <cell r="J929" t="str">
            <v>สุวรรณศรี</v>
          </cell>
          <cell r="K929">
            <v>3500500032483</v>
          </cell>
          <cell r="L929" t="str">
            <v>ดอยสะเก็ด</v>
          </cell>
          <cell r="M929" t="str">
            <v>เชียงใหม่ 2</v>
          </cell>
          <cell r="N929">
            <v>8</v>
          </cell>
          <cell r="O929" t="str">
            <v>สินเชื่อธนาคารประชาชน</v>
          </cell>
          <cell r="P929" t="str">
            <v>1.บุคคลค้ำประกัน</v>
          </cell>
          <cell r="Q929">
            <v>85671.79</v>
          </cell>
          <cell r="R929">
            <v>18244.68</v>
          </cell>
          <cell r="S929" t="str">
            <v>แขวงเชียงใหม่</v>
          </cell>
          <cell r="T929" t="str">
            <v>ผบ.8602</v>
          </cell>
          <cell r="U929">
            <v>2558</v>
          </cell>
          <cell r="V929" t="str">
            <v>ผบ.9022</v>
          </cell>
          <cell r="W929">
            <v>2558</v>
          </cell>
          <cell r="X929"/>
          <cell r="Y929"/>
          <cell r="Z929"/>
          <cell r="AA929">
            <v>23</v>
          </cell>
          <cell r="AB929">
            <v>11</v>
          </cell>
          <cell r="AC929">
            <v>2558</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นางสาวสมพิศ สุวรรณศรี</v>
          </cell>
          <cell r="BM929">
            <v>823658010363</v>
          </cell>
          <cell r="BN929" t="str">
            <v>1.นางสาวสมพิศหรือกันต์กนิษฐ์ สุวรรณศรี
2.นางนงนุช แสงซอน
3.นางสาวอภิญญา มณีจอม</v>
          </cell>
          <cell r="BO929" t="str">
            <v>จำเลยที่ 1
จำเลยที่ 2
จำเลยที่ 3</v>
          </cell>
          <cell r="BP929" t="str">
            <v>3-5005-00032-48-3
3-5103-00377-94-1
3-5005-00033-14-5</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1773</v>
          </cell>
          <cell r="C930">
            <v>925</v>
          </cell>
          <cell r="D930">
            <v>23</v>
          </cell>
          <cell r="E930">
            <v>3</v>
          </cell>
          <cell r="F930">
            <v>2565</v>
          </cell>
          <cell r="G930">
            <v>800078098137</v>
          </cell>
          <cell r="H930" t="str">
            <v>นาง</v>
          </cell>
          <cell r="I930" t="str">
            <v>พรรณี</v>
          </cell>
          <cell r="J930" t="str">
            <v>เพชรสุวรรณ</v>
          </cell>
          <cell r="K930">
            <v>3509900193776</v>
          </cell>
          <cell r="L930" t="str">
            <v>มหาวิทยาลัยเชียงใหม่</v>
          </cell>
          <cell r="M930" t="str">
            <v>เชียงใหม่ 2</v>
          </cell>
          <cell r="N930">
            <v>8</v>
          </cell>
          <cell r="O930" t="str">
            <v>สินเชื่อแก้ไขหนี้นอกระบบ (PSA)</v>
          </cell>
          <cell r="P930" t="str">
            <v>1.บุคคลค้ำประกัน</v>
          </cell>
          <cell r="Q930">
            <v>34842.980000000003</v>
          </cell>
          <cell r="R930">
            <v>5677.98</v>
          </cell>
          <cell r="S930" t="str">
            <v>แขวงเชียงใหม่</v>
          </cell>
          <cell r="T930" t="str">
            <v>ผบ.3331</v>
          </cell>
          <cell r="U930">
            <v>2563</v>
          </cell>
          <cell r="V930" t="str">
            <v>ผบ.5903</v>
          </cell>
          <cell r="W930">
            <v>2563</v>
          </cell>
          <cell r="X930"/>
          <cell r="Y930"/>
          <cell r="Z930"/>
          <cell r="AA930">
            <v>1</v>
          </cell>
          <cell r="AB930">
            <v>9</v>
          </cell>
          <cell r="AC930">
            <v>2563</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นางพรรณี เพชรสุวรรณ</v>
          </cell>
          <cell r="BM930">
            <v>883263010447</v>
          </cell>
          <cell r="BN930" t="str">
            <v>1.นางพรรณี เพชรสุวรรณ
2.นางเหรียญทอง เพชรสุวรรณ</v>
          </cell>
          <cell r="BO930" t="str">
            <v>จำเลยที่ 1
จำเลยที่ 2</v>
          </cell>
          <cell r="BP930" t="str">
            <v>3-5099-00193-77-6
3-5015-00121-57-6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1774</v>
          </cell>
          <cell r="C931">
            <v>926</v>
          </cell>
          <cell r="D931">
            <v>23</v>
          </cell>
          <cell r="E931">
            <v>3</v>
          </cell>
          <cell r="F931">
            <v>2565</v>
          </cell>
          <cell r="G931">
            <v>803053006869</v>
          </cell>
          <cell r="H931" t="str">
            <v>นาง</v>
          </cell>
          <cell r="I931" t="str">
            <v xml:space="preserve">อุษณีย์ </v>
          </cell>
          <cell r="J931" t="str">
            <v>ไชยคำปัน</v>
          </cell>
          <cell r="K931">
            <v>3501500154491</v>
          </cell>
          <cell r="L931" t="str">
            <v>มหาวิทยาลัยเชียงใหม่</v>
          </cell>
          <cell r="M931" t="str">
            <v>เชียงใหม่ 2</v>
          </cell>
          <cell r="N931">
            <v>8</v>
          </cell>
          <cell r="O931" t="str">
            <v>สินเชื่อเพื่อพัฒนากลุ่มอาชีพ</v>
          </cell>
          <cell r="P931" t="str">
            <v>1.บุคคลค้ำประกัน</v>
          </cell>
          <cell r="Q931">
            <v>1190048.08</v>
          </cell>
          <cell r="R931">
            <v>281891.38</v>
          </cell>
          <cell r="S931" t="str">
            <v>จังหวัดเชียงใหม่</v>
          </cell>
          <cell r="T931" t="str">
            <v>ผบ.1138</v>
          </cell>
          <cell r="U931">
            <v>2562</v>
          </cell>
          <cell r="V931" t="str">
            <v>ผบ.1390</v>
          </cell>
          <cell r="W931">
            <v>2562</v>
          </cell>
          <cell r="X931"/>
          <cell r="Y931"/>
          <cell r="Z931"/>
          <cell r="AA931">
            <v>10</v>
          </cell>
          <cell r="AB931">
            <v>7</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นางอุษณีย์  ไชยคำปัน</v>
          </cell>
          <cell r="BM931">
            <v>883262010642</v>
          </cell>
          <cell r="BN931" t="str">
            <v>1.นางอุษณีย์ ไชยคำปัน
2.นางกนกพร บุญมี
3.นางสาวระพีร์ คัมภีระ
4.นางสาวรัตติยาภรณ์ วรรณสิทธิ์
5นายสมชาย นิพาพันธ์</v>
          </cell>
          <cell r="BO931" t="str">
            <v>จำเลยที่ 1
จำเลยที่ 2
จำเลยที่ 3
จำเลยที่ 4
จำเลยที่ 5</v>
          </cell>
          <cell r="BP931" t="str">
            <v>3-5015-00154-49-1
3-5019-00198-23-1
3-5099-00916-86-7
3-5099-01422-02-7
3-5005-00290-63-6</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1775</v>
          </cell>
          <cell r="C932">
            <v>927</v>
          </cell>
          <cell r="D932">
            <v>23</v>
          </cell>
          <cell r="E932">
            <v>3</v>
          </cell>
          <cell r="F932">
            <v>2565</v>
          </cell>
          <cell r="G932">
            <v>800041742720</v>
          </cell>
          <cell r="H932" t="str">
            <v>นาง</v>
          </cell>
          <cell r="I932" t="str">
            <v>เรไร</v>
          </cell>
          <cell r="J932" t="str">
            <v>สินธุ</v>
          </cell>
          <cell r="K932">
            <v>3570100325823</v>
          </cell>
          <cell r="L932" t="str">
            <v>สันทราย</v>
          </cell>
          <cell r="M932" t="str">
            <v>เชียงใหม่ 2</v>
          </cell>
          <cell r="N932">
            <v>8</v>
          </cell>
          <cell r="O932" t="str">
            <v>สินเชื่อธนาคารประชาชน</v>
          </cell>
          <cell r="P932" t="str">
            <v>1.บุคคลค้ำประกัน</v>
          </cell>
          <cell r="Q932">
            <v>66098.039999999994</v>
          </cell>
          <cell r="R932">
            <v>28598.05</v>
          </cell>
          <cell r="S932" t="str">
            <v>แขวงเชียงราย</v>
          </cell>
          <cell r="T932" t="str">
            <v>ผบ.4346</v>
          </cell>
          <cell r="U932">
            <v>2562</v>
          </cell>
          <cell r="V932" t="str">
            <v>ผบ.4254</v>
          </cell>
          <cell r="W932">
            <v>2562</v>
          </cell>
          <cell r="X932"/>
          <cell r="Y932"/>
          <cell r="Z932"/>
          <cell r="AA932">
            <v>11</v>
          </cell>
          <cell r="AB932">
            <v>12</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นางเรไร สินธุ</v>
          </cell>
          <cell r="BM932">
            <v>883262012101</v>
          </cell>
          <cell r="BN932" t="str">
            <v>1.นางไพรวัน พ้นภัย</v>
          </cell>
          <cell r="BO932" t="str">
            <v>จำเลย</v>
          </cell>
          <cell r="BP932" t="str">
            <v>3-5709-00540-68-1</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1776</v>
          </cell>
          <cell r="C933">
            <v>928</v>
          </cell>
          <cell r="D933">
            <v>23</v>
          </cell>
          <cell r="E933">
            <v>3</v>
          </cell>
          <cell r="F933">
            <v>2565</v>
          </cell>
          <cell r="G933">
            <v>800026011646</v>
          </cell>
          <cell r="H933" t="str">
            <v>นางสาว</v>
          </cell>
          <cell r="I933" t="str">
            <v>สร้อยลัดดา</v>
          </cell>
          <cell r="J933" t="str">
            <v>คนใจดี</v>
          </cell>
          <cell r="K933">
            <v>3570800315707</v>
          </cell>
          <cell r="L933" t="str">
            <v>สันทราย</v>
          </cell>
          <cell r="M933" t="str">
            <v>เชียงใหม่ 2</v>
          </cell>
          <cell r="N933">
            <v>8</v>
          </cell>
          <cell r="O933" t="str">
            <v>สินเชื่อธนาคารประชาชน</v>
          </cell>
          <cell r="P933" t="str">
            <v>1.บุคคลค้ำประกัน</v>
          </cell>
          <cell r="Q933">
            <v>91623.89</v>
          </cell>
          <cell r="R933">
            <v>24984.99</v>
          </cell>
          <cell r="S933" t="str">
            <v>แขวงเชียงราย</v>
          </cell>
          <cell r="T933" t="str">
            <v>ผบ.2663</v>
          </cell>
          <cell r="U933">
            <v>2562</v>
          </cell>
          <cell r="V933" t="str">
            <v>ผบ.3223</v>
          </cell>
          <cell r="W933">
            <v>2562</v>
          </cell>
          <cell r="X933"/>
          <cell r="Y933"/>
          <cell r="Z933"/>
          <cell r="AA933">
            <v>1</v>
          </cell>
          <cell r="AB933">
            <v>10</v>
          </cell>
          <cell r="AC933">
            <v>2562</v>
          </cell>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นางสาวสร้อยลัดดา คนใจดี</v>
          </cell>
          <cell r="BM933">
            <v>823659011009</v>
          </cell>
          <cell r="BN933" t="str">
            <v>1.นางสาวสร้อยลัดดา คนใจดี
2.นางสาวรภัทภร อินยะพรม
3.นางสาวปิ่นระย้าหรือปริยากร มอญยิ่ง</v>
          </cell>
          <cell r="BO933" t="str">
            <v>จำเลยที่ 1
จำเลยที่ 2
จำเลยที่ 3</v>
          </cell>
          <cell r="BP933" t="str">
            <v>3-5708-00315-70-7
3-5701-01551-84-3
1-5099-00280-21-4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1777</v>
          </cell>
          <cell r="C934">
            <v>929</v>
          </cell>
          <cell r="D934">
            <v>23</v>
          </cell>
          <cell r="E934">
            <v>3</v>
          </cell>
          <cell r="F934">
            <v>2565</v>
          </cell>
          <cell r="G934">
            <v>800059792799</v>
          </cell>
          <cell r="H934" t="str">
            <v>นาย</v>
          </cell>
          <cell r="I934" t="str">
            <v xml:space="preserve">รังสรร </v>
          </cell>
          <cell r="J934" t="str">
            <v>ศรีวรรณ</v>
          </cell>
          <cell r="K934">
            <v>3640700099980</v>
          </cell>
          <cell r="L934" t="str">
            <v>สันทราย</v>
          </cell>
          <cell r="M934" t="str">
            <v>เชียงใหม่ 2</v>
          </cell>
          <cell r="N934">
            <v>8</v>
          </cell>
          <cell r="O934" t="str">
            <v>สินเชื่อธนาคารประชาชน</v>
          </cell>
          <cell r="P934" t="str">
            <v>1.บุคคลค้ำประกัน</v>
          </cell>
          <cell r="Q934">
            <v>225206.43</v>
          </cell>
          <cell r="R934">
            <v>27290.26</v>
          </cell>
          <cell r="S934" t="str">
            <v>แขวงเชียงใหม่</v>
          </cell>
          <cell r="T934" t="str">
            <v>ผบ.11342</v>
          </cell>
          <cell r="U934">
            <v>2560</v>
          </cell>
          <cell r="V934" t="str">
            <v>ผบ.302</v>
          </cell>
          <cell r="W934">
            <v>2561</v>
          </cell>
          <cell r="X934">
            <v>23</v>
          </cell>
          <cell r="Y934">
            <v>1</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นายรังสรร  ศรีวรรณ</v>
          </cell>
          <cell r="BM934">
            <v>823660010544</v>
          </cell>
          <cell r="BN934" t="str">
            <v>1.นายรังสรรค์หรือณภกรณ์ ศรีวรรณ
2.นายชำนาญ คำมา
3.นายสนั่น พุทธา</v>
          </cell>
          <cell r="BO934" t="str">
            <v>จำเลยที่ 1
จำเลยที่ 2
จำเลยที่ 3</v>
          </cell>
          <cell r="BP934" t="str">
            <v>3-6407-00099-98-0
3-5014-00394-94-5
3-5014-00655-40-4</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1778</v>
          </cell>
          <cell r="C935">
            <v>930</v>
          </cell>
          <cell r="D935">
            <v>23</v>
          </cell>
          <cell r="E935">
            <v>3</v>
          </cell>
          <cell r="F935">
            <v>2565</v>
          </cell>
          <cell r="G935">
            <v>800039641413</v>
          </cell>
          <cell r="H935" t="str">
            <v>นาง</v>
          </cell>
          <cell r="I935" t="str">
            <v>ธนันท์ชล</v>
          </cell>
          <cell r="J935" t="str">
            <v>อาษากิจ</v>
          </cell>
          <cell r="K935" t="str">
            <v>3-5014-00597-71-4</v>
          </cell>
          <cell r="L935" t="str">
            <v>สันทราย</v>
          </cell>
          <cell r="M935" t="str">
            <v>เชียงใหม่ 2</v>
          </cell>
          <cell r="N935">
            <v>8</v>
          </cell>
          <cell r="O935" t="str">
            <v>สินเชื่อธนาคารประชาชน</v>
          </cell>
          <cell r="P935" t="str">
            <v>1.บุคคลค้ำประกัน</v>
          </cell>
          <cell r="Q935">
            <v>51154.26</v>
          </cell>
          <cell r="R935">
            <v>11166.26</v>
          </cell>
          <cell r="S935" t="str">
            <v>แขวงเชียงใหม่</v>
          </cell>
          <cell r="T935" t="str">
            <v>ผบ.8003</v>
          </cell>
          <cell r="U935">
            <v>2561</v>
          </cell>
          <cell r="V935" t="str">
            <v>ผบ.8891</v>
          </cell>
          <cell r="W935">
            <v>2561</v>
          </cell>
          <cell r="X935">
            <v>4</v>
          </cell>
          <cell r="Y935">
            <v>9</v>
          </cell>
          <cell r="Z935">
            <v>2561</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นางธนันท์ชล อาษากิจ</v>
          </cell>
          <cell r="BM935">
            <v>823661010190</v>
          </cell>
          <cell r="BN935" t="str">
            <v>1.นางวันระวีหรือธนันท์ชล อาษากิจ
2.นางสาวจันทร์พวงหรือกรศรี หม่องเชย
3.นางมณเฑียร มนขุนทด</v>
          </cell>
          <cell r="BO935" t="str">
            <v>จำเลยที่ 1
จำเลยที่ 2
จำเลยที่ 3</v>
          </cell>
          <cell r="BP935" t="str">
            <v>3-5014-00597-71-4
3-5014-00598-81-8
3-5014-00598-80-0</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1779</v>
          </cell>
          <cell r="C936">
            <v>931</v>
          </cell>
          <cell r="D936">
            <v>23</v>
          </cell>
          <cell r="E936">
            <v>3</v>
          </cell>
          <cell r="F936">
            <v>2565</v>
          </cell>
          <cell r="G936">
            <v>800064448569</v>
          </cell>
          <cell r="H936" t="str">
            <v>นาง</v>
          </cell>
          <cell r="I936" t="str">
            <v>รุ่งรัตน์</v>
          </cell>
          <cell r="J936" t="str">
            <v>บัวชุม</v>
          </cell>
          <cell r="K936">
            <v>1509900046025</v>
          </cell>
          <cell r="L936" t="str">
            <v>ดอยสะเก็ด</v>
          </cell>
          <cell r="M936" t="str">
            <v>เชียงใหม่ 2</v>
          </cell>
          <cell r="N936">
            <v>8</v>
          </cell>
          <cell r="O936" t="str">
            <v>สินเชื่อธนาคารประชาชน</v>
          </cell>
          <cell r="P936" t="str">
            <v>1.บุคคลค้ำประกัน</v>
          </cell>
          <cell r="Q936">
            <v>213581.39</v>
          </cell>
          <cell r="R936">
            <v>30251.61</v>
          </cell>
          <cell r="S936" t="str">
            <v>แขวงเชียงใหม่</v>
          </cell>
          <cell r="T936" t="str">
            <v>ผบ.13784</v>
          </cell>
          <cell r="U936">
            <v>2561</v>
          </cell>
          <cell r="V936" t="str">
            <v>ผบ.50</v>
          </cell>
          <cell r="W936">
            <v>2562</v>
          </cell>
          <cell r="X936">
            <v>14</v>
          </cell>
          <cell r="Y936">
            <v>1</v>
          </cell>
          <cell r="Z936">
            <v>2562</v>
          </cell>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นางรุ่งรัตน์ บัวชุม</v>
          </cell>
          <cell r="BM936">
            <v>823661010298</v>
          </cell>
          <cell r="BN936" t="str">
            <v>1.นางรุ่งรัตน์ บัวชุม
2.นางสาวจรัญญา วงศ์ชมภู
3.นางอารียา บุญตัน</v>
          </cell>
          <cell r="BO936" t="str">
            <v>จำเลยที่ 1
จำเลยที่ 2
จำเลยที่ 3</v>
          </cell>
          <cell r="BP936" t="str">
            <v>1-5099-00046-02-5
3-2106-00087-33-9
3-5015-00089-43-5</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1780</v>
          </cell>
          <cell r="C937">
            <v>932</v>
          </cell>
          <cell r="D937">
            <v>23</v>
          </cell>
          <cell r="E937">
            <v>3</v>
          </cell>
          <cell r="F937">
            <v>2565</v>
          </cell>
          <cell r="G937">
            <v>800095823657</v>
          </cell>
          <cell r="H937" t="str">
            <v>นางสาว</v>
          </cell>
          <cell r="I937" t="str">
            <v>แสงเดือน</v>
          </cell>
          <cell r="J937" t="str">
            <v>เทศชมภู</v>
          </cell>
          <cell r="K937">
            <v>1509900211336</v>
          </cell>
          <cell r="L937" t="str">
            <v>ดอยสะเก็ด</v>
          </cell>
          <cell r="M937" t="str">
            <v>เชียงใหม่ 2</v>
          </cell>
          <cell r="N937">
            <v>8</v>
          </cell>
          <cell r="O937" t="str">
            <v>สินเชื่อแก้ไขปัญหาหนี้นอกระบบ(PSA)</v>
          </cell>
          <cell r="P937" t="str">
            <v>1.บุคคลค้ำประกัน</v>
          </cell>
          <cell r="Q937">
            <v>51234.25</v>
          </cell>
          <cell r="R937">
            <v>4570.25</v>
          </cell>
          <cell r="S937" t="str">
            <v>แขวงเชียงใหม่</v>
          </cell>
          <cell r="T937" t="str">
            <v>ผบ.5804</v>
          </cell>
          <cell r="U937">
            <v>2563</v>
          </cell>
          <cell r="V937" t="str">
            <v>ผบ.7935</v>
          </cell>
          <cell r="W937">
            <v>2563</v>
          </cell>
          <cell r="X937"/>
          <cell r="Y937"/>
          <cell r="Z937"/>
          <cell r="AA937">
            <v>10</v>
          </cell>
          <cell r="AB937">
            <v>11</v>
          </cell>
          <cell r="AC937">
            <v>2563</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นางสาวแสงเดือน เทศชมภู</v>
          </cell>
          <cell r="BM937">
            <v>883263012151</v>
          </cell>
          <cell r="BN937" t="str">
            <v>1.นางสาวแสงเดือน เทศชมภู
2.นางสาวชนาภา รินคำ</v>
          </cell>
          <cell r="BO937" t="str">
            <v>จำเลยที่ 1
จำเลยที่ 2</v>
          </cell>
          <cell r="BP937" t="str">
            <v>1-5099-00211-33-6
1-5099-00535-66-2</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1781</v>
          </cell>
          <cell r="C938">
            <v>933</v>
          </cell>
          <cell r="D938">
            <v>23</v>
          </cell>
          <cell r="E938">
            <v>3</v>
          </cell>
          <cell r="F938">
            <v>2565</v>
          </cell>
          <cell r="G938">
            <v>800078830414</v>
          </cell>
          <cell r="H938" t="str">
            <v>นาง</v>
          </cell>
          <cell r="I938" t="str">
            <v>ฟ้ารุ่ง</v>
          </cell>
          <cell r="J938" t="str">
            <v>สมศรี</v>
          </cell>
          <cell r="K938">
            <v>3571100257047</v>
          </cell>
          <cell r="L938" t="str">
            <v>ดอยสะเก็ด</v>
          </cell>
          <cell r="M938" t="str">
            <v>เชียงใหม่ 2</v>
          </cell>
          <cell r="N938">
            <v>8</v>
          </cell>
          <cell r="O938" t="str">
            <v>สินเชื่อธนาคารประชาชน</v>
          </cell>
          <cell r="P938" t="str">
            <v>1.บุคคลค้ำประกัน</v>
          </cell>
          <cell r="Q938">
            <v>49735.64</v>
          </cell>
          <cell r="R938">
            <v>7072.02</v>
          </cell>
          <cell r="S938" t="str">
            <v>แขวงเวียงป่าเป้า</v>
          </cell>
          <cell r="T938" t="str">
            <v>ผบ.891</v>
          </cell>
          <cell r="U938">
            <v>2562</v>
          </cell>
          <cell r="V938" t="str">
            <v>ผบ.890</v>
          </cell>
          <cell r="W938">
            <v>2562</v>
          </cell>
          <cell r="X938"/>
          <cell r="Y938"/>
          <cell r="Z938"/>
          <cell r="AA938">
            <v>23</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นางฟ้ารุ่ง สมศรี</v>
          </cell>
          <cell r="BM938">
            <v>883262011989</v>
          </cell>
          <cell r="BN938" t="str">
            <v>1.นางฟ้ารุ่ง สมศรี
2.นายณรงค์ ตาคำ
3.นายสมพล ตามันคำ</v>
          </cell>
          <cell r="BO938" t="str">
            <v>จำเลยที่ 1
จำเลยที่ 2
จำเลยที่ 3</v>
          </cell>
          <cell r="BP938" t="str">
            <v>3-5711-00257-04-7
3-5711-00261-01-0
3-5711-00257-53-5</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1782</v>
          </cell>
          <cell r="C939">
            <v>934</v>
          </cell>
          <cell r="D939">
            <v>23</v>
          </cell>
          <cell r="E939">
            <v>3</v>
          </cell>
          <cell r="F939">
            <v>2565</v>
          </cell>
          <cell r="G939">
            <v>800062476026</v>
          </cell>
          <cell r="H939" t="str">
            <v>นางสาว</v>
          </cell>
          <cell r="I939" t="str">
            <v xml:space="preserve">เกสรา </v>
          </cell>
          <cell r="J939" t="str">
            <v>ศิรินาม</v>
          </cell>
          <cell r="K939">
            <v>3500500600414</v>
          </cell>
          <cell r="L939" t="str">
            <v>ดอยสะเก็ด</v>
          </cell>
          <cell r="M939" t="str">
            <v>เชียงใหม่ 2</v>
          </cell>
          <cell r="N939">
            <v>8</v>
          </cell>
          <cell r="O939" t="str">
            <v>สินเชื่อธนาคารประชาชน</v>
          </cell>
          <cell r="P939" t="str">
            <v>1.บุคคลค้ำประกัน</v>
          </cell>
          <cell r="Q939">
            <v>162187</v>
          </cell>
          <cell r="R939">
            <v>25829.14</v>
          </cell>
          <cell r="S939" t="str">
            <v>แขวงเชียงใหม่</v>
          </cell>
          <cell r="T939" t="str">
            <v>ผบ.11961</v>
          </cell>
          <cell r="U939">
            <v>2562</v>
          </cell>
          <cell r="V939" t="str">
            <v>ผบ.2832</v>
          </cell>
          <cell r="W939">
            <v>2562</v>
          </cell>
          <cell r="X939"/>
          <cell r="Y939"/>
          <cell r="Z939"/>
          <cell r="AA939">
            <v>9</v>
          </cell>
          <cell r="AB939">
            <v>12</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นางสาวเกสรา  ศิรินาม</v>
          </cell>
          <cell r="BM939">
            <v>883262012096</v>
          </cell>
          <cell r="BN939" t="str">
            <v>1.นางสาวเกสรา ศิรินาม
2.นายนวพล ปานพรหม
3.นายดวงคำ ตะริโย</v>
          </cell>
          <cell r="BO939" t="str">
            <v>จำเลยที่ 1
จำเลยที่ 2
จำเลยที่ 3</v>
          </cell>
          <cell r="BP939" t="str">
            <v>3-5005-00600-41-4
3-5005-00600-58-9
3-5005-00600-38-4</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1783</v>
          </cell>
          <cell r="C940">
            <v>935</v>
          </cell>
          <cell r="D940">
            <v>23</v>
          </cell>
          <cell r="E940">
            <v>3</v>
          </cell>
          <cell r="F940">
            <v>2565</v>
          </cell>
          <cell r="G940">
            <v>800019711070</v>
          </cell>
          <cell r="H940" t="str">
            <v>นางสาว</v>
          </cell>
          <cell r="I940" t="str">
            <v>นิภาพร</v>
          </cell>
          <cell r="J940" t="str">
            <v>ธรรมพุฒิ</v>
          </cell>
          <cell r="K940">
            <v>3500500298081</v>
          </cell>
          <cell r="L940" t="str">
            <v>ดอยสะเก็ด</v>
          </cell>
          <cell r="M940" t="str">
            <v>เชียงใหม่ 2</v>
          </cell>
          <cell r="N940">
            <v>8</v>
          </cell>
          <cell r="O940" t="str">
            <v>สินเชื่อธนาคารประชาชน</v>
          </cell>
          <cell r="P940" t="str">
            <v>1.บุคคลค้ำประกัน</v>
          </cell>
          <cell r="Q940">
            <v>153278.6</v>
          </cell>
          <cell r="R940">
            <v>37130.6</v>
          </cell>
          <cell r="S940" t="str">
            <v>แขวงเชียงใหม่</v>
          </cell>
          <cell r="T940" t="str">
            <v>ผบ.9812</v>
          </cell>
          <cell r="U940">
            <v>2562</v>
          </cell>
          <cell r="V940" t="str">
            <v>ผบ.11573</v>
          </cell>
          <cell r="W940">
            <v>2562</v>
          </cell>
          <cell r="X940"/>
          <cell r="Y940"/>
          <cell r="Z940"/>
          <cell r="AA940">
            <v>12</v>
          </cell>
          <cell r="AB940">
            <v>11</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นางสาวนิภาพร ธรรมพุฒิ</v>
          </cell>
          <cell r="BM940">
            <v>823660011016</v>
          </cell>
          <cell r="BN940" t="str">
            <v>1.นางสาวนิภาพร ธรรมพุฒิ
2.นายประเสริฐ จักรแก้ว
3.นางเมลดา กุลจิตติธร</v>
          </cell>
          <cell r="BO940" t="str">
            <v>จำเลยที่ 1
จำเลยที่ 2
จำเลยที่ 3</v>
          </cell>
          <cell r="BP940" t="str">
            <v>3-5005-00296-08-1
3-5005-00101-90-6
3-1020-00965-69-9</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1784</v>
          </cell>
          <cell r="C941">
            <v>936</v>
          </cell>
          <cell r="D941">
            <v>23</v>
          </cell>
          <cell r="E941">
            <v>3</v>
          </cell>
          <cell r="F941">
            <v>2565</v>
          </cell>
          <cell r="G941">
            <v>800047405033</v>
          </cell>
          <cell r="H941" t="str">
            <v xml:space="preserve">นาย </v>
          </cell>
          <cell r="I941" t="str">
            <v>เกษม</v>
          </cell>
          <cell r="J941" t="str">
            <v>คำยอด</v>
          </cell>
          <cell r="K941">
            <v>3500500127565</v>
          </cell>
          <cell r="L941" t="str">
            <v>ดอยสะเก็ด</v>
          </cell>
          <cell r="M941" t="str">
            <v>เชียงใหม่ 2</v>
          </cell>
          <cell r="N941">
            <v>8</v>
          </cell>
          <cell r="O941" t="str">
            <v>สินเชื่อธนาคารประชาชน</v>
          </cell>
          <cell r="P941" t="str">
            <v>1.บุคคลค้ำประกัน</v>
          </cell>
          <cell r="Q941">
            <v>66306.28</v>
          </cell>
          <cell r="R941">
            <v>6074.24</v>
          </cell>
          <cell r="S941" t="str">
            <v>แขวงเชียงใหม่</v>
          </cell>
          <cell r="T941" t="str">
            <v>ผบ.3386</v>
          </cell>
          <cell r="U941">
            <v>2562</v>
          </cell>
          <cell r="V941" t="str">
            <v>ผบ.4205</v>
          </cell>
          <cell r="W941">
            <v>2562</v>
          </cell>
          <cell r="X941"/>
          <cell r="Y941"/>
          <cell r="Z941"/>
          <cell r="AA941">
            <v>2</v>
          </cell>
          <cell r="AB941">
            <v>6</v>
          </cell>
          <cell r="AC941">
            <v>2562</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นาย เกษม คำยอด</v>
          </cell>
          <cell r="BM941">
            <v>823660010702</v>
          </cell>
          <cell r="BN941" t="str">
            <v>1.นายเกษม คำยอด
2.นายปั๋น คำเปลี่ยน
3.นายบรรพจน์ ผลนวพจน์</v>
          </cell>
          <cell r="BO941" t="str">
            <v>จำเลยที่ 1
จำเลยที่ 2
จำเลยที่ 3</v>
          </cell>
          <cell r="BP941" t="str">
            <v>3-5005-00127-56-5
3-5005-00135-55-0
3-5013-00064-86-2</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1785</v>
          </cell>
          <cell r="C942">
            <v>937</v>
          </cell>
          <cell r="D942">
            <v>23</v>
          </cell>
          <cell r="E942">
            <v>3</v>
          </cell>
          <cell r="F942">
            <v>2565</v>
          </cell>
          <cell r="G942">
            <v>800076117285</v>
          </cell>
          <cell r="H942" t="str">
            <v>นางสาว</v>
          </cell>
          <cell r="I942" t="str">
            <v>วนัฐชญา</v>
          </cell>
          <cell r="J942" t="str">
            <v>กันตีมูล</v>
          </cell>
          <cell r="K942">
            <v>1509900086787</v>
          </cell>
          <cell r="L942" t="str">
            <v>ดอยสะเก็ด</v>
          </cell>
          <cell r="M942" t="str">
            <v>เชียงใหม่ 2</v>
          </cell>
          <cell r="N942">
            <v>8</v>
          </cell>
          <cell r="O942" t="str">
            <v>สินเชื่อธนาคารประชาชน</v>
          </cell>
          <cell r="P942" t="str">
            <v>1.บุคคลค้ำประกัน</v>
          </cell>
          <cell r="Q942">
            <v>35605.449999999997</v>
          </cell>
          <cell r="R942">
            <v>4276.45</v>
          </cell>
          <cell r="S942" t="str">
            <v>แขวงเชียงใหม่</v>
          </cell>
          <cell r="T942" t="str">
            <v>ผบ.12850</v>
          </cell>
          <cell r="U942">
            <v>2562</v>
          </cell>
          <cell r="V942" t="str">
            <v>ผบ.227</v>
          </cell>
          <cell r="W942">
            <v>2563</v>
          </cell>
          <cell r="X942"/>
          <cell r="Y942"/>
          <cell r="Z942"/>
          <cell r="AA942">
            <v>20</v>
          </cell>
          <cell r="AB942">
            <v>1</v>
          </cell>
          <cell r="AC942">
            <v>2563</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นางสาววนัฐชญา กันตีมูล</v>
          </cell>
          <cell r="BM942">
            <v>883262012165</v>
          </cell>
          <cell r="BN942" t="str">
            <v>1.นางสาววนัฐชญา กันตีมูล
2.นางสาวสุนิสา โปธา
3.นางสาวอนงค์ สุนาอ้าย</v>
          </cell>
          <cell r="BO942" t="str">
            <v>จำเลยที่ 1
จำเลยที่ 2
จำเลยที่ 3</v>
          </cell>
          <cell r="BP942" t="str">
            <v>1-5099-00086-78-7
1-5013-00075-15-9
1-5013-00071-40-4</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1786</v>
          </cell>
          <cell r="C943">
            <v>938</v>
          </cell>
          <cell r="D943">
            <v>23</v>
          </cell>
          <cell r="E943">
            <v>3</v>
          </cell>
          <cell r="F943">
            <v>2565</v>
          </cell>
          <cell r="G943">
            <v>800037726869</v>
          </cell>
          <cell r="H943" t="str">
            <v>นาง</v>
          </cell>
          <cell r="I943" t="str">
            <v>หยาดพิรุณ</v>
          </cell>
          <cell r="J943" t="str">
            <v>จำหมาย</v>
          </cell>
          <cell r="K943">
            <v>3501400343925</v>
          </cell>
          <cell r="L943" t="str">
            <v>สันทราย</v>
          </cell>
          <cell r="M943" t="str">
            <v>เชียงใหม่ 2</v>
          </cell>
          <cell r="N943">
            <v>8</v>
          </cell>
          <cell r="O943" t="str">
            <v>สินเชื่อธนาคารประชาชน</v>
          </cell>
          <cell r="P943" t="str">
            <v>1.บุคคลค้ำประกัน</v>
          </cell>
          <cell r="Q943">
            <v>80229.710000000006</v>
          </cell>
          <cell r="R943">
            <v>15756.8</v>
          </cell>
          <cell r="S943" t="str">
            <v>แขวงเชียงใหม่</v>
          </cell>
          <cell r="T943" t="str">
            <v>ผบ.12039</v>
          </cell>
          <cell r="U943">
            <v>2561</v>
          </cell>
          <cell r="V943" t="str">
            <v>ผบ.93</v>
          </cell>
          <cell r="W943">
            <v>2562</v>
          </cell>
          <cell r="X943"/>
          <cell r="Y943"/>
          <cell r="Z943"/>
          <cell r="AA943">
            <v>15</v>
          </cell>
          <cell r="AB943">
            <v>1</v>
          </cell>
          <cell r="AC943">
            <v>2562</v>
          </cell>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 (คำสั่ง 23/3/2565)//กำลังดำเนินการสืบทรัพย์</v>
          </cell>
          <cell r="BC943"/>
          <cell r="BD943"/>
          <cell r="BE943"/>
          <cell r="BF943"/>
          <cell r="BG943"/>
          <cell r="BH943"/>
          <cell r="BI943"/>
          <cell r="BJ943"/>
          <cell r="BK943"/>
          <cell r="BL943" t="str">
            <v>นางหยาดพิรุณ จำหมาย</v>
          </cell>
          <cell r="BM943">
            <v>823661010384</v>
          </cell>
          <cell r="BN943" t="str">
            <v>1.นางสาวหยาดพิรุณ เผื่อเผ่างามหรือจำหมาย
2.นางสาวภัทรารัตน์ อินชัยหรือรุ้งลาวัล เซนไล้
3.นายวิโรจน์ ทองรักษ์</v>
          </cell>
          <cell r="BO943" t="str">
            <v>จำเลยที่ 1
จำเลยที่ 2
จำเลยที่ 3</v>
          </cell>
          <cell r="BP943" t="str">
            <v>3-5014-00343-92-5
1-5099-00790-48-4
3-5106-00445-21-6</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1787</v>
          </cell>
          <cell r="C944">
            <v>939</v>
          </cell>
          <cell r="D944">
            <v>27</v>
          </cell>
          <cell r="E944">
            <v>3</v>
          </cell>
          <cell r="F944">
            <v>2565</v>
          </cell>
          <cell r="G944">
            <v>800019642647</v>
          </cell>
          <cell r="H944" t="str">
            <v>นางสาว</v>
          </cell>
          <cell r="I944" t="str">
            <v>ปวันรัตน์</v>
          </cell>
          <cell r="J944" t="str">
            <v>สัจมาก</v>
          </cell>
          <cell r="K944" t="str">
            <v>1-5205-00003-96-7</v>
          </cell>
          <cell r="L944" t="str">
            <v>หนองหอย</v>
          </cell>
          <cell r="M944" t="str">
            <v>เชียงใหม่ 1</v>
          </cell>
          <cell r="N944">
            <v>8</v>
          </cell>
          <cell r="O944" t="str">
            <v>สินเชื่อธนาคารประชาชน</v>
          </cell>
          <cell r="P944" t="str">
            <v>1.บุคคลค้ำประกัน</v>
          </cell>
          <cell r="Q944">
            <v>43546.44</v>
          </cell>
          <cell r="R944">
            <v>3558.44</v>
          </cell>
          <cell r="S944" t="str">
            <v>แขวงลำปาง</v>
          </cell>
          <cell r="T944" t="str">
            <v>ผบ.5294</v>
          </cell>
          <cell r="U944">
            <v>2558</v>
          </cell>
          <cell r="V944" t="str">
            <v>ผบ.376</v>
          </cell>
          <cell r="W944">
            <v>2559</v>
          </cell>
          <cell r="X944">
            <v>2</v>
          </cell>
          <cell r="Y944">
            <v>2</v>
          </cell>
          <cell r="Z944">
            <v>2559</v>
          </cell>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สืบทรัพย์สำนักงานอื่นฟ้อง (คำสั่ง 27/4/2565)</v>
          </cell>
          <cell r="BC944"/>
          <cell r="BD944"/>
          <cell r="BE944"/>
          <cell r="BF944"/>
          <cell r="BG944"/>
          <cell r="BH944"/>
          <cell r="BI944"/>
          <cell r="BJ944"/>
          <cell r="BK944"/>
          <cell r="BL944" t="str">
            <v>นางสาวปวันรัตน์ สัจมาก</v>
          </cell>
          <cell r="BM944">
            <v>0</v>
          </cell>
          <cell r="BN944" t="str">
            <v>1.นางสาวปวันรัตน์ สัจมาก
2.นายบัญชา ศรีแก้ว
3.นางเนตรนพิญ จันทร์แดง</v>
          </cell>
          <cell r="BO944" t="str">
            <v>จำเลยที่ 1
จำเลยที่ 2
จำเลยที่ 3</v>
          </cell>
          <cell r="BP944" t="str">
            <v>1-5205-00003-96-7
1-5004-00060-78-1
3-5006-00369-69-2</v>
          </cell>
          <cell r="BQ944" t="str">
            <v>กำลังดำเนินการ</v>
          </cell>
          <cell r="BR944"/>
          <cell r="BS944"/>
          <cell r="BT944"/>
          <cell r="BU944" t="str">
            <v>จันทร์นิภา</v>
          </cell>
          <cell r="BV944"/>
          <cell r="BW944"/>
          <cell r="BX944"/>
          <cell r="BY944"/>
          <cell r="BZ944"/>
          <cell r="CA944"/>
          <cell r="CB944"/>
          <cell r="CC944"/>
          <cell r="CD944"/>
          <cell r="CE944"/>
          <cell r="CF944"/>
          <cell r="CG944"/>
          <cell r="CH944"/>
          <cell r="CI944"/>
          <cell r="CJ944"/>
          <cell r="CK944"/>
          <cell r="CL944"/>
          <cell r="CM944"/>
          <cell r="CN944"/>
          <cell r="CO944"/>
        </row>
        <row r="945">
          <cell r="B945">
            <v>1788</v>
          </cell>
          <cell r="C945">
            <v>940</v>
          </cell>
          <cell r="D945">
            <v>16</v>
          </cell>
          <cell r="E945">
            <v>3</v>
          </cell>
          <cell r="F945">
            <v>2565</v>
          </cell>
          <cell r="G945">
            <v>800027757189</v>
          </cell>
          <cell r="H945" t="str">
            <v>นาง</v>
          </cell>
          <cell r="I945" t="str">
            <v>สมเพชร</v>
          </cell>
          <cell r="J945" t="str">
            <v>ปิยะบุตร</v>
          </cell>
          <cell r="K945"/>
          <cell r="L945" t="str">
            <v>แม่โจ้</v>
          </cell>
          <cell r="M945" t="str">
            <v>เชียงใหม่ 2</v>
          </cell>
          <cell r="N945">
            <v>8</v>
          </cell>
          <cell r="O945" t="str">
            <v>สินเชื่อธนาคารประชาชน</v>
          </cell>
          <cell r="P945" t="str">
            <v>1.บุคคลค้ำประกัน</v>
          </cell>
          <cell r="Q945">
            <v>56666</v>
          </cell>
          <cell r="R945">
            <v>8139.28</v>
          </cell>
          <cell r="S945" t="str">
            <v>แขวงเชียงใหม่</v>
          </cell>
          <cell r="T945" t="str">
            <v>ผบ.6971</v>
          </cell>
          <cell r="U945" t="str">
            <v>2557</v>
          </cell>
          <cell r="V945" t="str">
            <v>ผบ.9123</v>
          </cell>
          <cell r="W945">
            <v>2557</v>
          </cell>
          <cell r="X945"/>
          <cell r="Y945"/>
          <cell r="Z945"/>
          <cell r="AA945">
            <v>15</v>
          </cell>
          <cell r="AB945">
            <v>12</v>
          </cell>
          <cell r="AC945">
            <v>2557</v>
          </cell>
          <cell r="AD945"/>
          <cell r="AE945"/>
          <cell r="AF945"/>
          <cell r="AG945"/>
          <cell r="AH945"/>
          <cell r="AI945"/>
          <cell r="AJ945"/>
          <cell r="AK945"/>
          <cell r="AL945"/>
          <cell r="AM945" t="str">
            <v>โฉนด</v>
          </cell>
          <cell r="AN945" t="str">
            <v>14803</v>
          </cell>
          <cell r="AO945" t="str">
            <v>แม่แฝก</v>
          </cell>
          <cell r="AP945" t="str">
            <v>สันทราย</v>
          </cell>
          <cell r="AQ945" t="str">
            <v>เชียงใหม่</v>
          </cell>
          <cell r="AR945">
            <v>183000</v>
          </cell>
          <cell r="AS945"/>
          <cell r="AT945"/>
          <cell r="AU945"/>
          <cell r="AV945"/>
          <cell r="AW945"/>
          <cell r="AX945"/>
          <cell r="AY945"/>
          <cell r="AZ945"/>
          <cell r="BA945" t="str">
            <v xml:space="preserve"> </v>
          </cell>
          <cell r="BB945" t="str">
            <v>ถอนการยึดทรัพย์และบังคับคดี (16/3/2565) //ถอนแล้ว 29/3/2565</v>
          </cell>
          <cell r="BC945"/>
          <cell r="BD945"/>
          <cell r="BE945"/>
          <cell r="BF945"/>
          <cell r="BG945"/>
          <cell r="BH945"/>
          <cell r="BI945"/>
          <cell r="BJ945"/>
          <cell r="BK945"/>
          <cell r="BL945" t="str">
            <v>นางสมเพชร ปิยะบุตร</v>
          </cell>
          <cell r="BM945">
            <v>0</v>
          </cell>
          <cell r="BN945"/>
          <cell r="BO945"/>
          <cell r="BP945"/>
          <cell r="BQ945"/>
          <cell r="BR945"/>
          <cell r="BS945"/>
          <cell r="BT945"/>
          <cell r="BU945" t="str">
            <v>ศรัญญู (ยึด)</v>
          </cell>
          <cell r="BV945"/>
          <cell r="BW945"/>
          <cell r="BX945"/>
          <cell r="BY945"/>
          <cell r="BZ945"/>
          <cell r="CA945"/>
          <cell r="CB945"/>
          <cell r="CC945"/>
          <cell r="CD945"/>
          <cell r="CE945"/>
          <cell r="CF945"/>
          <cell r="CG945"/>
          <cell r="CH945"/>
          <cell r="CI945"/>
          <cell r="CJ945"/>
          <cell r="CK945"/>
          <cell r="CL945"/>
          <cell r="CM945"/>
          <cell r="CN945"/>
          <cell r="CO945"/>
        </row>
        <row r="946">
          <cell r="B946">
            <v>1789</v>
          </cell>
          <cell r="C946">
            <v>941</v>
          </cell>
          <cell r="D946">
            <v>29</v>
          </cell>
          <cell r="E946">
            <v>3</v>
          </cell>
          <cell r="F946">
            <v>2565</v>
          </cell>
          <cell r="G946">
            <v>800039487791</v>
          </cell>
          <cell r="H946" t="str">
            <v>นาย</v>
          </cell>
          <cell r="I946" t="str">
            <v>จักรกริช</v>
          </cell>
          <cell r="J946" t="str">
            <v>นาใจ</v>
          </cell>
          <cell r="K946">
            <v>1570700025689</v>
          </cell>
          <cell r="L946" t="str">
            <v>เซ็นทรัล แอร์พอร์ต พลาซ่า เชียงใหม่</v>
          </cell>
          <cell r="M946" t="str">
            <v>เชียงใหม่ 1</v>
          </cell>
          <cell r="N946">
            <v>8</v>
          </cell>
          <cell r="O946" t="str">
            <v>สินเชื่อธนาคารประชาชน</v>
          </cell>
          <cell r="P946" t="str">
            <v>1.บุคคลค้ำประกัน</v>
          </cell>
          <cell r="Q946">
            <v>40478.67</v>
          </cell>
          <cell r="R946">
            <v>10243.58</v>
          </cell>
          <cell r="S946" t="str">
            <v>จังหวัดเชียงราย</v>
          </cell>
          <cell r="T946" t="str">
            <v>ผบ.2295</v>
          </cell>
          <cell r="U946" t="str">
            <v>2561</v>
          </cell>
          <cell r="V946" t="str">
            <v>ผบ.3478</v>
          </cell>
          <cell r="W946">
            <v>2561</v>
          </cell>
          <cell r="X946">
            <v>21</v>
          </cell>
          <cell r="Y946">
            <v>7</v>
          </cell>
          <cell r="Z946">
            <v>2561</v>
          </cell>
          <cell r="AA946"/>
          <cell r="AB946"/>
          <cell r="AC946"/>
          <cell r="AD946">
            <v>21</v>
          </cell>
          <cell r="AE946">
            <v>7</v>
          </cell>
          <cell r="AF946">
            <v>2561</v>
          </cell>
          <cell r="AG946">
            <v>4</v>
          </cell>
          <cell r="AH946">
            <v>9</v>
          </cell>
          <cell r="AI946">
            <v>2562</v>
          </cell>
          <cell r="AJ946"/>
          <cell r="AK946"/>
          <cell r="AL946"/>
          <cell r="AM946"/>
          <cell r="AN946"/>
          <cell r="AO946"/>
          <cell r="AP946"/>
          <cell r="AQ946"/>
          <cell r="AR946"/>
          <cell r="AS946"/>
          <cell r="AT946"/>
          <cell r="AU946"/>
          <cell r="AV946"/>
          <cell r="AW946"/>
          <cell r="AX946"/>
          <cell r="AY946"/>
          <cell r="AZ946"/>
          <cell r="BA946"/>
          <cell r="BB946" t="str">
            <v>สืบทรัพย์สำนักงานอื่นฟ้อง (คำสั่ง 29/3/2565)</v>
          </cell>
          <cell r="BC946"/>
          <cell r="BD946"/>
          <cell r="BE946"/>
          <cell r="BF946"/>
          <cell r="BG946"/>
          <cell r="BH946"/>
          <cell r="BI946"/>
          <cell r="BJ946"/>
          <cell r="BK946"/>
          <cell r="BL946" t="str">
            <v>นายจักรกริช นาใจ</v>
          </cell>
          <cell r="BM946">
            <v>0</v>
          </cell>
          <cell r="BN946"/>
          <cell r="BO946"/>
          <cell r="BP946"/>
          <cell r="BQ946"/>
          <cell r="BR946"/>
          <cell r="BS946"/>
          <cell r="BT946"/>
          <cell r="BU946" t="str">
            <v>วรกมล</v>
          </cell>
          <cell r="BV946"/>
          <cell r="BW946"/>
          <cell r="BX946"/>
          <cell r="BY946"/>
          <cell r="BZ946"/>
          <cell r="CA946"/>
          <cell r="CB946"/>
          <cell r="CC946"/>
          <cell r="CD946"/>
          <cell r="CE946"/>
          <cell r="CF946"/>
          <cell r="CG946"/>
          <cell r="CH946"/>
          <cell r="CI946"/>
          <cell r="CJ946"/>
          <cell r="CK946"/>
          <cell r="CL946"/>
          <cell r="CM946"/>
          <cell r="CN946"/>
          <cell r="CO946"/>
        </row>
        <row r="947">
          <cell r="B947">
            <v>1790</v>
          </cell>
          <cell r="C947">
            <v>942</v>
          </cell>
          <cell r="D947">
            <v>30</v>
          </cell>
          <cell r="E947">
            <v>3</v>
          </cell>
          <cell r="F947">
            <v>2565</v>
          </cell>
          <cell r="G947">
            <v>800035113441</v>
          </cell>
          <cell r="H947" t="str">
            <v xml:space="preserve">นาง </v>
          </cell>
          <cell r="I947" t="str">
            <v xml:space="preserve">สุนีย์ 
</v>
          </cell>
          <cell r="J947" t="str">
            <v>นาวี</v>
          </cell>
          <cell r="K947">
            <v>3501400094739</v>
          </cell>
          <cell r="L947" t="str">
            <v>เชียงใหม่</v>
          </cell>
          <cell r="M947" t="str">
            <v>เชียงใหม่ 1</v>
          </cell>
          <cell r="N947">
            <v>8</v>
          </cell>
          <cell r="O947" t="str">
            <v>สินเชื่อเคหะ</v>
          </cell>
          <cell r="P947" t="str">
            <v>2.หลักทรัพย์ค้ำประกัน</v>
          </cell>
          <cell r="Q947">
            <v>3477366.37</v>
          </cell>
          <cell r="R947">
            <v>1108346.6200000001</v>
          </cell>
          <cell r="S947" t="str">
            <v>จังหวัดเชียงใหม่</v>
          </cell>
          <cell r="T947" t="str">
            <v>ผบE1405</v>
          </cell>
          <cell r="U947" t="str">
            <v>2564</v>
          </cell>
          <cell r="V947" t="str">
            <v>ผบE248</v>
          </cell>
          <cell r="W947">
            <v>2565</v>
          </cell>
          <cell r="X947"/>
          <cell r="Y947"/>
          <cell r="Z947"/>
          <cell r="AA947">
            <v>14</v>
          </cell>
          <cell r="AB947">
            <v>2</v>
          </cell>
          <cell r="AC947">
            <v>2565</v>
          </cell>
          <cell r="AD947"/>
          <cell r="AE947"/>
          <cell r="AF947"/>
          <cell r="AG947"/>
          <cell r="AH947"/>
          <cell r="AI947"/>
          <cell r="AJ947"/>
          <cell r="AK947"/>
          <cell r="AL947"/>
          <cell r="AM947" t="str">
            <v>โฉนด</v>
          </cell>
          <cell r="AN947" t="str">
            <v>122249</v>
          </cell>
          <cell r="AO947" t="str">
            <v>ฟ้าฮ่าม</v>
          </cell>
          <cell r="AP947" t="str">
            <v>เมืองเชียงใหม่</v>
          </cell>
          <cell r="AQ947" t="str">
            <v>เชียงใหม่</v>
          </cell>
          <cell r="AR947"/>
          <cell r="AS947"/>
          <cell r="AT947"/>
          <cell r="AU947"/>
          <cell r="AV947"/>
          <cell r="AW947"/>
          <cell r="AX947"/>
          <cell r="AY947"/>
          <cell r="AZ947"/>
          <cell r="BA947"/>
          <cell r="BB947" t="str">
            <v>ยึดทรัพย์จำนอง (คำสั่ง 30/3/2565)</v>
          </cell>
          <cell r="BC947"/>
          <cell r="BD947"/>
          <cell r="BE947"/>
          <cell r="BF947"/>
          <cell r="BG947"/>
          <cell r="BH947"/>
          <cell r="BI947"/>
          <cell r="BJ947"/>
          <cell r="BK947"/>
          <cell r="BL947" t="str">
            <v>นาง สุนีย์ 
 นาวี</v>
          </cell>
          <cell r="BM947">
            <v>823560010700</v>
          </cell>
          <cell r="BN947"/>
          <cell r="BO947"/>
          <cell r="BP947"/>
          <cell r="BQ947"/>
          <cell r="BR947"/>
          <cell r="BS947"/>
          <cell r="BT947"/>
          <cell r="BU947" t="str">
            <v>นพวิสต์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1791</v>
          </cell>
          <cell r="C948">
            <v>943</v>
          </cell>
          <cell r="D948">
            <v>31</v>
          </cell>
          <cell r="E948">
            <v>3</v>
          </cell>
          <cell r="F948">
            <v>2565</v>
          </cell>
          <cell r="G948">
            <v>822348017325</v>
          </cell>
          <cell r="H948" t="str">
            <v>จ.ส.ท หรือ ส.ท.</v>
          </cell>
          <cell r="I948" t="str">
            <v>สมบูรณ์</v>
          </cell>
          <cell r="J948" t="str">
            <v>ไหวพินิจ</v>
          </cell>
          <cell r="K948">
            <v>3500700164251</v>
          </cell>
          <cell r="L948" t="str">
            <v>แม่ริม</v>
          </cell>
          <cell r="M948" t="str">
            <v>เชียงใหม่ 2</v>
          </cell>
          <cell r="N948">
            <v>8</v>
          </cell>
          <cell r="O948" t="str">
            <v>สินเชื่อพัฒนากลุ่มอาชีพ</v>
          </cell>
          <cell r="P948" t="str">
            <v>2.หลักทรัพย์ค้ำประกัน</v>
          </cell>
          <cell r="Q948">
            <v>748848.51</v>
          </cell>
          <cell r="R948">
            <v>66114.570000000007</v>
          </cell>
          <cell r="S948" t="str">
            <v>จังหวัดลำปาง</v>
          </cell>
          <cell r="T948" t="str">
            <v>ผบ.431</v>
          </cell>
          <cell r="U948" t="str">
            <v>2556</v>
          </cell>
          <cell r="V948" t="str">
            <v>ผบ.437</v>
          </cell>
          <cell r="W948">
            <v>2556</v>
          </cell>
          <cell r="X948"/>
          <cell r="Y948"/>
          <cell r="Z948"/>
          <cell r="AA948">
            <v>29</v>
          </cell>
          <cell r="AB948">
            <v>7</v>
          </cell>
          <cell r="AC948">
            <v>2556</v>
          </cell>
          <cell r="AD948"/>
          <cell r="AE948"/>
          <cell r="AF948"/>
          <cell r="AG948"/>
          <cell r="AH948"/>
          <cell r="AI948"/>
          <cell r="AJ948"/>
          <cell r="AK948"/>
          <cell r="AL948"/>
          <cell r="AM948" t="str">
            <v>น.ส 3 ก.</v>
          </cell>
          <cell r="AN948" t="str">
            <v>482</v>
          </cell>
          <cell r="AO948" t="str">
            <v>ปงดอน</v>
          </cell>
          <cell r="AP948" t="str">
            <v>แจ้ห่ม</v>
          </cell>
          <cell r="AQ948" t="str">
            <v>ลำปาง</v>
          </cell>
          <cell r="AR948"/>
          <cell r="AS948"/>
          <cell r="AT948"/>
          <cell r="AU948"/>
          <cell r="AV948"/>
          <cell r="AW948"/>
          <cell r="AX948"/>
          <cell r="AY948"/>
          <cell r="AZ948"/>
          <cell r="BA948"/>
          <cell r="BB948" t="str">
            <v>ยึดทรัพย์จำนอง (คำสั่ง 31/3/2565)</v>
          </cell>
          <cell r="BC948"/>
          <cell r="BD948"/>
          <cell r="BE948"/>
          <cell r="BF948"/>
          <cell r="BG948"/>
          <cell r="BH948"/>
          <cell r="BI948"/>
          <cell r="BJ948"/>
          <cell r="BK948"/>
          <cell r="BL948" t="str">
            <v>จ.ส.ท หรือ ส.ท.สมบูรณ์ ไหวพินิจ</v>
          </cell>
          <cell r="BM948">
            <v>0</v>
          </cell>
          <cell r="BN948"/>
          <cell r="BO948"/>
          <cell r="BP948"/>
          <cell r="BQ948"/>
          <cell r="BR948"/>
          <cell r="BS948"/>
          <cell r="BT948"/>
          <cell r="BU948" t="str">
            <v>สารุทธ์ (ยึด)</v>
          </cell>
          <cell r="BV948"/>
          <cell r="BW948"/>
          <cell r="BX948"/>
          <cell r="BY948"/>
          <cell r="BZ948"/>
          <cell r="CA948"/>
          <cell r="CB948"/>
          <cell r="CC948"/>
          <cell r="CD948"/>
          <cell r="CE948"/>
          <cell r="CF948"/>
          <cell r="CG948"/>
          <cell r="CH948"/>
          <cell r="CI948"/>
          <cell r="CJ948"/>
          <cell r="CK948"/>
          <cell r="CL948"/>
          <cell r="CM948"/>
          <cell r="CN948"/>
          <cell r="CO948"/>
        </row>
        <row r="949">
          <cell r="B949">
            <v>1792</v>
          </cell>
          <cell r="C949">
            <v>944</v>
          </cell>
          <cell r="D949">
            <v>31</v>
          </cell>
          <cell r="E949">
            <v>3</v>
          </cell>
          <cell r="F949">
            <v>2565</v>
          </cell>
          <cell r="G949">
            <v>800001752420</v>
          </cell>
          <cell r="H949" t="str">
            <v>ร.ต. หรือ ร.ท.</v>
          </cell>
          <cell r="I949" t="str">
            <v>วีรินทร์</v>
          </cell>
          <cell r="J949" t="str">
            <v>จอมนงค์</v>
          </cell>
          <cell r="K949">
            <v>3650101348311</v>
          </cell>
          <cell r="L949" t="str">
            <v>ดอยสะเก็ด</v>
          </cell>
          <cell r="M949" t="str">
            <v>เชียงใหม่ 2</v>
          </cell>
          <cell r="N949">
            <v>8</v>
          </cell>
          <cell r="O949" t="str">
            <v>สินเชื่อธนาคารประชาชน</v>
          </cell>
          <cell r="P949" t="str">
            <v>1.บุคคลค้ำประกัน</v>
          </cell>
          <cell r="Q949">
            <v>1565940.73</v>
          </cell>
          <cell r="R949">
            <v>66500.66</v>
          </cell>
          <cell r="S949" t="str">
            <v>จังหวัดพะเยา</v>
          </cell>
          <cell r="T949" t="str">
            <v>ผบ.331</v>
          </cell>
          <cell r="U949" t="str">
            <v>2557</v>
          </cell>
          <cell r="V949" t="str">
            <v>ผบ.551</v>
          </cell>
          <cell r="W949">
            <v>2557</v>
          </cell>
          <cell r="X949"/>
          <cell r="Y949"/>
          <cell r="Z949"/>
          <cell r="AA949">
            <v>12</v>
          </cell>
          <cell r="AB949">
            <v>5</v>
          </cell>
          <cell r="AC949">
            <v>2557</v>
          </cell>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t="str">
            <v>สืบทรัพย์สำนักงานอื่นฟ้อง (คำสั่ง 31/3/2565)</v>
          </cell>
          <cell r="BC949"/>
          <cell r="BD949"/>
          <cell r="BE949"/>
          <cell r="BF949"/>
          <cell r="BG949"/>
          <cell r="BH949"/>
          <cell r="BI949"/>
          <cell r="BJ949"/>
          <cell r="BK949"/>
          <cell r="BL949" t="str">
            <v>ร.ต. หรือ ร.ท.วีรินทร์ จอมนงค์</v>
          </cell>
          <cell r="BM949">
            <v>883262011905</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1793</v>
          </cell>
          <cell r="C950">
            <v>945</v>
          </cell>
          <cell r="D950">
            <v>31</v>
          </cell>
          <cell r="E950">
            <v>3</v>
          </cell>
          <cell r="F950">
            <v>2565</v>
          </cell>
          <cell r="G950">
            <v>800032733050</v>
          </cell>
          <cell r="H950" t="str">
            <v>นาย</v>
          </cell>
          <cell r="I950" t="str">
            <v>คมกริช</v>
          </cell>
          <cell r="J950" t="str">
            <v>อ่อนจันทึก</v>
          </cell>
          <cell r="K950">
            <v>3302000542397</v>
          </cell>
          <cell r="L950" t="str">
            <v>เซ็นทรัล แอร์พอร์ต พลาซ่า เชียงใหม่</v>
          </cell>
          <cell r="M950" t="str">
            <v>เชียงใหม่ 1</v>
          </cell>
          <cell r="N950">
            <v>8</v>
          </cell>
          <cell r="O950" t="str">
            <v>สินเชื่อสวัสดิการ</v>
          </cell>
          <cell r="P950" t="str">
            <v>1.บุคคลค้ำประกัน</v>
          </cell>
          <cell r="Q950">
            <v>406685.89</v>
          </cell>
          <cell r="R950">
            <v>146683.34</v>
          </cell>
          <cell r="S950" t="str">
            <v>จังหวัดเชียงใหม่</v>
          </cell>
          <cell r="T950" t="str">
            <v>ผบE911</v>
          </cell>
          <cell r="U950" t="str">
            <v>2563</v>
          </cell>
          <cell r="V950" t="str">
            <v>ผบE899</v>
          </cell>
          <cell r="W950">
            <v>2564</v>
          </cell>
          <cell r="X950">
            <v>14</v>
          </cell>
          <cell r="Y950">
            <v>10</v>
          </cell>
          <cell r="Z950">
            <v>2564</v>
          </cell>
          <cell r="AA950"/>
          <cell r="AB950"/>
          <cell r="AC950"/>
          <cell r="AD950">
            <v>16</v>
          </cell>
          <cell r="AE950">
            <v>10</v>
          </cell>
          <cell r="AF950">
            <v>2564</v>
          </cell>
          <cell r="AG950">
            <v>2</v>
          </cell>
          <cell r="AH950">
            <v>2</v>
          </cell>
          <cell r="AI950">
            <v>2565</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นายคมกริช อ่อนจันทึก</v>
          </cell>
          <cell r="BM950">
            <v>883162012414</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1794</v>
          </cell>
          <cell r="C951">
            <v>946</v>
          </cell>
          <cell r="D951">
            <v>31</v>
          </cell>
          <cell r="E951">
            <v>3</v>
          </cell>
          <cell r="F951">
            <v>2565</v>
          </cell>
          <cell r="G951">
            <v>800080790689</v>
          </cell>
          <cell r="H951" t="str">
            <v>นาย</v>
          </cell>
          <cell r="I951" t="str">
            <v>ภาคิน</v>
          </cell>
          <cell r="J951" t="str">
            <v>กรองบริสุทธิ์</v>
          </cell>
          <cell r="K951">
            <v>3580200121154</v>
          </cell>
          <cell r="L951" t="str">
            <v>ประตูช้างเผือก</v>
          </cell>
          <cell r="M951" t="str">
            <v>เชียงใหม่ 1</v>
          </cell>
          <cell r="N951">
            <v>8</v>
          </cell>
          <cell r="O951" t="str">
            <v>สินเชื่อธนาคารประชาชน</v>
          </cell>
          <cell r="P951" t="str">
            <v>1.บุคคลค้ำประกัน</v>
          </cell>
          <cell r="Q951">
            <v>86664</v>
          </cell>
          <cell r="R951">
            <v>35640.89</v>
          </cell>
          <cell r="S951" t="str">
            <v>จังหวัดแม่ฮ่องสอน</v>
          </cell>
          <cell r="T951" t="str">
            <v>ผบE146</v>
          </cell>
          <cell r="U951" t="str">
            <v>2564</v>
          </cell>
          <cell r="V951" t="str">
            <v>ผบE143</v>
          </cell>
          <cell r="W951">
            <v>2564</v>
          </cell>
          <cell r="X951">
            <v>31</v>
          </cell>
          <cell r="Y951">
            <v>8</v>
          </cell>
          <cell r="Z951">
            <v>2564</v>
          </cell>
          <cell r="AA951"/>
          <cell r="AB951"/>
          <cell r="AC951"/>
          <cell r="AD951">
            <v>31</v>
          </cell>
          <cell r="AE951">
            <v>8</v>
          </cell>
          <cell r="AF951">
            <v>2564</v>
          </cell>
          <cell r="AG951">
            <v>22</v>
          </cell>
          <cell r="AH951">
            <v>12</v>
          </cell>
          <cell r="AI951">
            <v>2564</v>
          </cell>
          <cell r="AJ951"/>
          <cell r="AK951"/>
          <cell r="AL951"/>
          <cell r="AM951"/>
          <cell r="AN951"/>
          <cell r="AO951"/>
          <cell r="AP951"/>
          <cell r="AQ951"/>
          <cell r="AR951"/>
          <cell r="AS951"/>
          <cell r="AT951"/>
          <cell r="AU951"/>
          <cell r="AV951"/>
          <cell r="AW951"/>
          <cell r="AX951"/>
          <cell r="AY951"/>
          <cell r="AZ951"/>
          <cell r="BA951"/>
          <cell r="BB951" t="str">
            <v>สืบทรัพย์ (คำสั่ง 31/3/2565)</v>
          </cell>
          <cell r="BC951"/>
          <cell r="BD951"/>
          <cell r="BE951"/>
          <cell r="BF951"/>
          <cell r="BG951"/>
          <cell r="BH951"/>
          <cell r="BI951"/>
          <cell r="BJ951"/>
          <cell r="BK951"/>
          <cell r="BL951" t="str">
            <v>นายภาคิน กรองบริสุทธิ์</v>
          </cell>
          <cell r="BM951">
            <v>883162012618</v>
          </cell>
          <cell r="BN951"/>
          <cell r="BO951"/>
          <cell r="BP951"/>
          <cell r="BQ951"/>
          <cell r="BR951"/>
          <cell r="BS951"/>
          <cell r="BT951"/>
          <cell r="BU951" t="str">
            <v>วรกมล</v>
          </cell>
          <cell r="BV951"/>
          <cell r="BW951"/>
          <cell r="BX951"/>
          <cell r="BY951"/>
          <cell r="BZ951"/>
          <cell r="CA951"/>
          <cell r="CB951"/>
          <cell r="CC951"/>
          <cell r="CD951"/>
          <cell r="CE951"/>
          <cell r="CF951"/>
          <cell r="CG951"/>
          <cell r="CH951"/>
          <cell r="CI951"/>
          <cell r="CJ951"/>
          <cell r="CK951"/>
          <cell r="CL951"/>
          <cell r="CM951"/>
          <cell r="CN951"/>
          <cell r="CO951"/>
        </row>
        <row r="952">
          <cell r="B952">
            <v>1795</v>
          </cell>
          <cell r="C952">
            <v>947</v>
          </cell>
          <cell r="D952">
            <v>1</v>
          </cell>
          <cell r="E952">
            <v>4</v>
          </cell>
          <cell r="F952">
            <v>2565</v>
          </cell>
          <cell r="G952"/>
          <cell r="H952" t="str">
            <v>นางสาว</v>
          </cell>
          <cell r="I952" t="str">
            <v>ศิริพร</v>
          </cell>
          <cell r="J952" t="str">
            <v>สุวรรณ์</v>
          </cell>
          <cell r="K952">
            <v>3500600093239</v>
          </cell>
          <cell r="L952"/>
          <cell r="M952"/>
          <cell r="N952"/>
          <cell r="O952"/>
          <cell r="P952"/>
          <cell r="Q952">
            <v>1104891.26</v>
          </cell>
          <cell r="R952">
            <v>192470.54</v>
          </cell>
          <cell r="S952" t="str">
            <v>จังหวัดเชียงใหม่</v>
          </cell>
          <cell r="T952" t="str">
            <v>ผบ.310</v>
          </cell>
          <cell r="U952" t="str">
            <v>2557</v>
          </cell>
          <cell r="V952" t="str">
            <v>ผบ.532</v>
          </cell>
          <cell r="W952">
            <v>2557</v>
          </cell>
          <cell r="X952"/>
          <cell r="Y952"/>
          <cell r="Z952"/>
          <cell r="AA952">
            <v>28</v>
          </cell>
          <cell r="AB952">
            <v>4</v>
          </cell>
          <cell r="AC952">
            <v>2557</v>
          </cell>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คดีนี้พี่ขวัญฝากขอให้คัดโฉนด</v>
          </cell>
          <cell r="BC952"/>
          <cell r="BD952"/>
          <cell r="BE952"/>
          <cell r="BF952"/>
          <cell r="BG952"/>
          <cell r="BH952"/>
          <cell r="BI952"/>
          <cell r="BJ952"/>
          <cell r="BK952"/>
          <cell r="BL952" t="str">
            <v>นางสาวศิริพร สุวรรณ์</v>
          </cell>
          <cell r="BM952">
            <v>0</v>
          </cell>
          <cell r="BN952"/>
          <cell r="BO952"/>
          <cell r="BP952"/>
          <cell r="BQ952"/>
          <cell r="BR952"/>
          <cell r="BS952"/>
          <cell r="BT952"/>
          <cell r="BU952" t="str">
            <v>ศรัญญู</v>
          </cell>
          <cell r="BV952"/>
          <cell r="BW952"/>
          <cell r="BX952"/>
          <cell r="BY952"/>
          <cell r="BZ952"/>
          <cell r="CA952"/>
          <cell r="CB952"/>
          <cell r="CC952"/>
          <cell r="CD952"/>
          <cell r="CE952"/>
          <cell r="CF952"/>
          <cell r="CG952"/>
          <cell r="CH952"/>
          <cell r="CI952"/>
          <cell r="CJ952"/>
          <cell r="CK952"/>
          <cell r="CL952"/>
          <cell r="CM952"/>
          <cell r="CN952"/>
          <cell r="CO952"/>
        </row>
        <row r="953">
          <cell r="B953">
            <v>1796</v>
          </cell>
          <cell r="C953">
            <v>948</v>
          </cell>
          <cell r="D953">
            <v>5</v>
          </cell>
          <cell r="E953">
            <v>4</v>
          </cell>
          <cell r="F953">
            <v>2565</v>
          </cell>
          <cell r="G953"/>
          <cell r="H953" t="str">
            <v>นาย</v>
          </cell>
          <cell r="I953" t="str">
            <v>ธวุฒิ</v>
          </cell>
          <cell r="J953" t="str">
            <v>คำภาอึ่ง</v>
          </cell>
          <cell r="K953"/>
          <cell r="L953"/>
          <cell r="M953"/>
          <cell r="N953"/>
          <cell r="O953"/>
          <cell r="P953"/>
          <cell r="Q953"/>
          <cell r="R953"/>
          <cell r="S953"/>
          <cell r="T953"/>
          <cell r="U953"/>
          <cell r="V953"/>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5/4/2565)</v>
          </cell>
          <cell r="BC953"/>
          <cell r="BD953"/>
          <cell r="BE953"/>
          <cell r="BF953"/>
          <cell r="BG953"/>
          <cell r="BH953"/>
          <cell r="BI953"/>
          <cell r="BJ953"/>
          <cell r="BK953"/>
          <cell r="BL953" t="str">
            <v>นายธวุฒิ คำภาอึ่ง</v>
          </cell>
          <cell r="BM953">
            <v>0</v>
          </cell>
          <cell r="BN953"/>
          <cell r="BO953"/>
          <cell r="BP953"/>
          <cell r="BQ953"/>
          <cell r="BR953"/>
          <cell r="BS953"/>
          <cell r="BT953"/>
          <cell r="BU953" t="str">
            <v>จันทร์นิภา</v>
          </cell>
          <cell r="BV953"/>
          <cell r="BW953"/>
          <cell r="BX953"/>
          <cell r="BY953"/>
          <cell r="BZ953"/>
          <cell r="CA953"/>
          <cell r="CB953"/>
          <cell r="CC953"/>
          <cell r="CD953"/>
          <cell r="CE953"/>
          <cell r="CF953"/>
          <cell r="CG953"/>
          <cell r="CH953"/>
          <cell r="CI953"/>
          <cell r="CJ953"/>
          <cell r="CK953"/>
          <cell r="CL953"/>
          <cell r="CM953"/>
          <cell r="CN953"/>
          <cell r="CO953"/>
        </row>
        <row r="954">
          <cell r="B954">
            <v>1797</v>
          </cell>
          <cell r="C954">
            <v>949</v>
          </cell>
          <cell r="D954">
            <v>8</v>
          </cell>
          <cell r="E954">
            <v>4</v>
          </cell>
          <cell r="F954">
            <v>2565</v>
          </cell>
          <cell r="G954">
            <v>800080862629</v>
          </cell>
          <cell r="H954" t="str">
            <v>นางสาว</v>
          </cell>
          <cell r="I954" t="str">
            <v>วิสสุตา</v>
          </cell>
          <cell r="J954" t="str">
            <v>แซ่ลี้</v>
          </cell>
          <cell r="K954">
            <v>5571000083639</v>
          </cell>
          <cell r="L954" t="str">
            <v>หนองหอย</v>
          </cell>
          <cell r="M954" t="str">
            <v>เชียงใหม่ 1</v>
          </cell>
          <cell r="N954">
            <v>8</v>
          </cell>
          <cell r="O954" t="str">
            <v>สินเชื่อธนาคารประชาชน</v>
          </cell>
          <cell r="P954" t="str">
            <v>1.บุคคลค้ำประกัน</v>
          </cell>
          <cell r="Q954">
            <v>90235.54</v>
          </cell>
          <cell r="R954">
            <v>17542.78</v>
          </cell>
          <cell r="S954" t="str">
            <v>แขวงเวียงป่าเป้า</v>
          </cell>
          <cell r="T954" t="str">
            <v>ผบE.44</v>
          </cell>
          <cell r="U954">
            <v>2563</v>
          </cell>
          <cell r="V954" t="str">
            <v>ผบE.82</v>
          </cell>
          <cell r="W954">
            <v>2563</v>
          </cell>
          <cell r="X954">
            <v>18</v>
          </cell>
          <cell r="Y954">
            <v>8</v>
          </cell>
          <cell r="Z954">
            <v>2563</v>
          </cell>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t="str">
            <v>สืบทรัพย์ (คำสั่ง 8/4/2565)</v>
          </cell>
          <cell r="BC954"/>
          <cell r="BD954" t="str">
            <v/>
          </cell>
          <cell r="BE954" t="str">
            <v/>
          </cell>
          <cell r="BF954" t="str">
            <v/>
          </cell>
          <cell r="BG954"/>
          <cell r="BH954"/>
          <cell r="BI954"/>
          <cell r="BJ954"/>
          <cell r="BK954"/>
          <cell r="BL954" t="str">
            <v>นางสาววิสสุตา แซ่ลี้</v>
          </cell>
          <cell r="BM954">
            <v>883163010386</v>
          </cell>
          <cell r="BN954"/>
          <cell r="BO954"/>
          <cell r="BP954"/>
          <cell r="BQ954" t="str">
            <v/>
          </cell>
          <cell r="BR954" t="str">
            <v/>
          </cell>
          <cell r="BS954"/>
          <cell r="BT954"/>
          <cell r="BU954" t="str">
            <v>จันทร์นิภา</v>
          </cell>
          <cell r="BV954"/>
          <cell r="BW954" t="str">
            <v>1.นางสาววิสสุตา แซ่ลี้
2.นางสาวสายพิณ แช่ลี้</v>
          </cell>
          <cell r="BX954" t="str">
            <v>จำเลยที่ 1
จำเลยที่ 2</v>
          </cell>
          <cell r="BY954" t="str">
            <v>5-5710-00083-63-9
5-5710-00083-65-5</v>
          </cell>
          <cell r="BZ954" t="str">
            <v>กำลังดำเนินการ</v>
          </cell>
          <cell r="CA954"/>
          <cell r="CB954"/>
          <cell r="CC954"/>
          <cell r="CD954"/>
          <cell r="CE954"/>
          <cell r="CF954"/>
          <cell r="CG954"/>
          <cell r="CH954"/>
          <cell r="CI954"/>
          <cell r="CJ954"/>
          <cell r="CK954"/>
          <cell r="CL954"/>
          <cell r="CM954"/>
          <cell r="CN954"/>
          <cell r="CO954"/>
        </row>
        <row r="955">
          <cell r="B955">
            <v>1798</v>
          </cell>
          <cell r="C955">
            <v>950</v>
          </cell>
          <cell r="D955">
            <v>12</v>
          </cell>
          <cell r="E955">
            <v>4</v>
          </cell>
          <cell r="F955">
            <v>2565</v>
          </cell>
          <cell r="G955">
            <v>80003257923</v>
          </cell>
          <cell r="H955" t="str">
            <v>นางสาว</v>
          </cell>
          <cell r="I955" t="str">
            <v>พรรณิภา</v>
          </cell>
          <cell r="J955" t="str">
            <v>ฟองเขียว</v>
          </cell>
          <cell r="K955">
            <v>1560100294409</v>
          </cell>
          <cell r="L955" t="str">
            <v>เซ็นทรัล แอร์พอร์ต พลาซ่า เชียงใหม่</v>
          </cell>
          <cell r="M955" t="str">
            <v>เชียงใหม่ 1</v>
          </cell>
          <cell r="N955">
            <v>8</v>
          </cell>
          <cell r="O955" t="str">
            <v>สินเชื่อธนาคารประชาชน</v>
          </cell>
          <cell r="P955" t="str">
            <v>1.บุคคลค้ำประกัน</v>
          </cell>
          <cell r="Q955">
            <v>23519.119999999999</v>
          </cell>
          <cell r="R955">
            <v>3519.12</v>
          </cell>
          <cell r="S955" t="str">
            <v>จังหวัดพะเยา</v>
          </cell>
          <cell r="T955" t="str">
            <v>ผบ.2657</v>
          </cell>
          <cell r="U955">
            <v>2558</v>
          </cell>
          <cell r="V955" t="str">
            <v>ผบ.3038</v>
          </cell>
          <cell r="W955">
            <v>2558</v>
          </cell>
          <cell r="X955">
            <v>14</v>
          </cell>
          <cell r="Y955">
            <v>12</v>
          </cell>
          <cell r="Z955">
            <v>2558</v>
          </cell>
          <cell r="AA955"/>
          <cell r="AB955"/>
          <cell r="AC955"/>
          <cell r="AD955"/>
          <cell r="AE955"/>
          <cell r="AF955"/>
          <cell r="AG955"/>
          <cell r="AH955"/>
          <cell r="AI955"/>
          <cell r="AJ955"/>
          <cell r="AK955"/>
          <cell r="AL955"/>
          <cell r="AM955" t="str">
            <v>โฉนด</v>
          </cell>
          <cell r="AN955" t="str">
            <v>52971 , 8244</v>
          </cell>
          <cell r="AO955" t="str">
            <v>ท่าวังทอง</v>
          </cell>
          <cell r="AP955" t="str">
            <v>เมืองพะเยา</v>
          </cell>
          <cell r="AQ955" t="str">
            <v>พะเยา</v>
          </cell>
          <cell r="AR955"/>
          <cell r="AS955"/>
          <cell r="AT955"/>
          <cell r="AU955"/>
          <cell r="AV955"/>
          <cell r="AW955"/>
          <cell r="AX955"/>
          <cell r="AY955"/>
          <cell r="AZ955"/>
          <cell r="BA955"/>
          <cell r="BB955" t="str">
            <v>ยึดทรัพย์ (คำสั่ง 7/6/2565)//รอหมายบังคับคดี</v>
          </cell>
          <cell r="BC955"/>
          <cell r="BD955" t="str">
            <v/>
          </cell>
          <cell r="BE955" t="str">
            <v/>
          </cell>
          <cell r="BF955" t="str">
            <v/>
          </cell>
          <cell r="BG955"/>
          <cell r="BH955"/>
          <cell r="BI955"/>
          <cell r="BJ955"/>
          <cell r="BK955"/>
          <cell r="BL955" t="str">
            <v>นางสาวพรรณิภา ฟองเขียว</v>
          </cell>
          <cell r="BM955">
            <v>0</v>
          </cell>
          <cell r="BN955"/>
          <cell r="BO955"/>
          <cell r="BP955"/>
          <cell r="BQ955" t="str">
            <v/>
          </cell>
          <cell r="BR955" t="str">
            <v/>
          </cell>
          <cell r="BS955"/>
          <cell r="BT955"/>
          <cell r="BU955" t="str">
            <v>จันทร์นิภา</v>
          </cell>
          <cell r="BV955"/>
          <cell r="BW955"/>
          <cell r="BX955"/>
          <cell r="BY955"/>
          <cell r="BZ955"/>
          <cell r="CA955"/>
          <cell r="CB955"/>
          <cell r="CC955"/>
          <cell r="CD955"/>
          <cell r="CE955"/>
          <cell r="CF955"/>
          <cell r="CG955"/>
          <cell r="CH955"/>
          <cell r="CI955"/>
          <cell r="CJ955"/>
          <cell r="CK955"/>
          <cell r="CL955"/>
          <cell r="CM955"/>
          <cell r="CN955"/>
          <cell r="CO955"/>
        </row>
        <row r="956">
          <cell r="B956">
            <v>1799</v>
          </cell>
          <cell r="C956">
            <v>951</v>
          </cell>
          <cell r="D956">
            <v>19</v>
          </cell>
          <cell r="E956">
            <v>4</v>
          </cell>
          <cell r="F956">
            <v>2565</v>
          </cell>
          <cell r="G956">
            <v>800083157043</v>
          </cell>
          <cell r="H956" t="str">
            <v>นาย</v>
          </cell>
          <cell r="I956" t="str">
            <v>เอกชัย</v>
          </cell>
          <cell r="J956" t="str">
            <v>โกชุม</v>
          </cell>
          <cell r="K956">
            <v>3501400482828</v>
          </cell>
          <cell r="L956" t="str">
            <v>อมก๋อย</v>
          </cell>
          <cell r="M956" t="str">
            <v>เชียงใหม่ 3</v>
          </cell>
          <cell r="N956">
            <v>8</v>
          </cell>
          <cell r="O956" t="str">
            <v>สินเชื่อธุรกิจเพื่อสังคม</v>
          </cell>
          <cell r="P956" t="str">
            <v>1.บุคคลค้ำประกัน</v>
          </cell>
          <cell r="Q956">
            <v>197916</v>
          </cell>
          <cell r="R956">
            <v>35493.15</v>
          </cell>
          <cell r="S956" t="str">
            <v>แขวงเชียงใหม่</v>
          </cell>
          <cell r="T956" t="str">
            <v>ผบ.13213</v>
          </cell>
          <cell r="U956">
            <v>2562</v>
          </cell>
          <cell r="V956" t="str">
            <v>ผบ.1072</v>
          </cell>
          <cell r="W956">
            <v>2563</v>
          </cell>
          <cell r="X956"/>
          <cell r="Y956"/>
          <cell r="Z956"/>
          <cell r="AA956">
            <v>28</v>
          </cell>
          <cell r="AB956">
            <v>1</v>
          </cell>
          <cell r="AC956">
            <v>2563</v>
          </cell>
          <cell r="AD956"/>
          <cell r="AE956"/>
          <cell r="AF956"/>
          <cell r="AG956">
            <v>21</v>
          </cell>
          <cell r="AH956">
            <v>9</v>
          </cell>
          <cell r="AI956">
            <v>2564</v>
          </cell>
          <cell r="AJ956"/>
          <cell r="AK956"/>
          <cell r="AL956"/>
          <cell r="AM956" t="str">
            <v>โฉนด</v>
          </cell>
          <cell r="AN956" t="str">
            <v>20183</v>
          </cell>
          <cell r="AO956" t="str">
            <v>เมืองชุม</v>
          </cell>
          <cell r="AP956" t="str">
            <v>เวียงชัย</v>
          </cell>
          <cell r="AQ956" t="str">
            <v>เชียงราย</v>
          </cell>
          <cell r="AR956"/>
          <cell r="AS956"/>
          <cell r="AT956"/>
          <cell r="AU956"/>
          <cell r="AV956"/>
          <cell r="AW956"/>
          <cell r="AX956"/>
          <cell r="AY956"/>
          <cell r="AZ956"/>
          <cell r="BA956"/>
          <cell r="BB956" t="str">
            <v>ยึดทรัพย์สำนักงานอื่นฟ้อง (คำสั่ง 19/4/2565) ข้ามเขต</v>
          </cell>
          <cell r="BC956"/>
          <cell r="BD956"/>
          <cell r="BE956"/>
          <cell r="BF956"/>
          <cell r="BG956"/>
          <cell r="BH956"/>
          <cell r="BI956"/>
          <cell r="BJ956"/>
          <cell r="BK956"/>
          <cell r="BL956" t="str">
            <v>นายเอกชัย โกชุม</v>
          </cell>
          <cell r="BM956">
            <v>883262011986</v>
          </cell>
          <cell r="BN956"/>
          <cell r="BO956"/>
          <cell r="BP956"/>
          <cell r="BQ956"/>
          <cell r="BR956"/>
          <cell r="BS956"/>
          <cell r="BT956"/>
          <cell r="BU956" t="str">
            <v>ศรัญญู (ยึด)</v>
          </cell>
          <cell r="BV956"/>
          <cell r="BW956"/>
          <cell r="BX956"/>
          <cell r="BY956"/>
          <cell r="BZ956"/>
          <cell r="CA956"/>
          <cell r="CB956"/>
          <cell r="CC956"/>
          <cell r="CD956"/>
          <cell r="CE956"/>
          <cell r="CF956"/>
          <cell r="CG956"/>
          <cell r="CH956"/>
          <cell r="CI956"/>
          <cell r="CJ956"/>
          <cell r="CK956"/>
          <cell r="CL956"/>
          <cell r="CM956"/>
          <cell r="CN956"/>
          <cell r="CO956"/>
        </row>
        <row r="957">
          <cell r="B957">
            <v>1800</v>
          </cell>
          <cell r="C957">
            <v>952</v>
          </cell>
          <cell r="D957">
            <v>20</v>
          </cell>
          <cell r="E957">
            <v>4</v>
          </cell>
          <cell r="F957">
            <v>2565</v>
          </cell>
          <cell r="G957">
            <v>800015609723</v>
          </cell>
          <cell r="H957" t="str">
            <v>นาย</v>
          </cell>
          <cell r="I957" t="str">
            <v>ศักดิ์</v>
          </cell>
          <cell r="J957" t="str">
            <v>เรือนออน</v>
          </cell>
          <cell r="K957">
            <v>3509901346321</v>
          </cell>
          <cell r="L957" t="str">
            <v>ท่าแพ</v>
          </cell>
          <cell r="M957" t="str">
            <v>เชียงใหม่ 1</v>
          </cell>
          <cell r="N957">
            <v>8</v>
          </cell>
          <cell r="O957" t="str">
            <v>สินเชื่อธนาคารประชาชน</v>
          </cell>
          <cell r="P957" t="str">
            <v>1.บุคคลค้ำประกัน</v>
          </cell>
          <cell r="Q957">
            <v>67321.440000000002</v>
          </cell>
          <cell r="R957">
            <v>11541.67</v>
          </cell>
          <cell r="S957" t="str">
            <v>แขวงเชียงใหม่</v>
          </cell>
          <cell r="T957" t="str">
            <v>ผบ.142</v>
          </cell>
          <cell r="U957" t="str">
            <v>2561</v>
          </cell>
          <cell r="V957" t="str">
            <v>ผบ.1638</v>
          </cell>
          <cell r="W957">
            <v>2561</v>
          </cell>
          <cell r="X957">
            <v>27</v>
          </cell>
          <cell r="Y957">
            <v>2</v>
          </cell>
          <cell r="Z957">
            <v>2561</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 xml:space="preserve">สืบทรัพย์ สำนักงานอื่นฟ้อง (คำสั่ง 20/4/2565) </v>
          </cell>
          <cell r="BC957"/>
          <cell r="BD957"/>
          <cell r="BE957"/>
          <cell r="BF957"/>
          <cell r="BG957"/>
          <cell r="BH957"/>
          <cell r="BI957"/>
          <cell r="BJ957"/>
          <cell r="BK957"/>
          <cell r="BL957" t="str">
            <v>นายศักดิ์ เรือนออน</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1801</v>
          </cell>
          <cell r="C958">
            <v>953</v>
          </cell>
          <cell r="D958">
            <v>20</v>
          </cell>
          <cell r="E958">
            <v>4</v>
          </cell>
          <cell r="F958">
            <v>2565</v>
          </cell>
          <cell r="G958">
            <v>800080098992</v>
          </cell>
          <cell r="H958" t="str">
            <v>นางสาว</v>
          </cell>
          <cell r="I958" t="str">
            <v>มาริษา</v>
          </cell>
          <cell r="J958" t="str">
            <v>ห้ามทุกข์</v>
          </cell>
          <cell r="K958">
            <v>1500700153369</v>
          </cell>
          <cell r="L958" t="str">
            <v>เซ็นทรัล แอร์พอร์ต พลาซ่า เชียงใหม่</v>
          </cell>
          <cell r="M958" t="str">
            <v>เชียงใหม่ 1</v>
          </cell>
          <cell r="N958">
            <v>8</v>
          </cell>
          <cell r="O958" t="str">
            <v>สินเชื่อธนาคารประชาชน</v>
          </cell>
          <cell r="P958" t="str">
            <v>1.บุคคลค้ำประกัน</v>
          </cell>
          <cell r="Q958">
            <v>81485.62</v>
          </cell>
          <cell r="R958">
            <v>23160.62</v>
          </cell>
          <cell r="S958" t="str">
            <v>แขวงเชียงใหม่</v>
          </cell>
          <cell r="T958" t="str">
            <v>ผบE.782</v>
          </cell>
          <cell r="U958" t="str">
            <v>2565</v>
          </cell>
          <cell r="V958" t="str">
            <v>ผบE.1135</v>
          </cell>
          <cell r="W958">
            <v>2565</v>
          </cell>
          <cell r="X958">
            <v>8</v>
          </cell>
          <cell r="Y958">
            <v>3</v>
          </cell>
          <cell r="Z958">
            <v>2565</v>
          </cell>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นางสาวมาริษา ห้ามทุกข์</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1802</v>
          </cell>
          <cell r="C959">
            <v>954</v>
          </cell>
          <cell r="D959">
            <v>20</v>
          </cell>
          <cell r="E959">
            <v>4</v>
          </cell>
          <cell r="F959">
            <v>2565</v>
          </cell>
          <cell r="G959">
            <v>800078348334</v>
          </cell>
          <cell r="H959" t="str">
            <v>นาย</v>
          </cell>
          <cell r="I959" t="str">
            <v>ศรัณฐ์</v>
          </cell>
          <cell r="J959" t="str">
            <v>แก้ววิรัตน์</v>
          </cell>
          <cell r="K959">
            <v>3500100372911</v>
          </cell>
          <cell r="L959" t="str">
            <v>หนองหอย</v>
          </cell>
          <cell r="M959" t="str">
            <v>เชียงใหม่ 1</v>
          </cell>
          <cell r="N959">
            <v>8</v>
          </cell>
          <cell r="O959" t="str">
            <v>สินเชื่อธนาคารประชาชน</v>
          </cell>
          <cell r="P959" t="str">
            <v>1.บุคคลค้ำประกัน</v>
          </cell>
          <cell r="Q959">
            <v>63578.1</v>
          </cell>
          <cell r="R959">
            <v>9777.4500000000007</v>
          </cell>
          <cell r="S959" t="str">
            <v>แขวงเชียงใหม่</v>
          </cell>
          <cell r="T959" t="str">
            <v>ผบ.2644</v>
          </cell>
          <cell r="U959" t="str">
            <v>2563</v>
          </cell>
          <cell r="V959" t="str">
            <v>ผบ.5275</v>
          </cell>
          <cell r="W959">
            <v>2563</v>
          </cell>
          <cell r="X959"/>
          <cell r="Y959"/>
          <cell r="Z959"/>
          <cell r="AA959">
            <v>4</v>
          </cell>
          <cell r="AB959">
            <v>8</v>
          </cell>
          <cell r="AC959">
            <v>2563</v>
          </cell>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สืบทรัพย์ (คำสั่ง 20/4/2565)</v>
          </cell>
          <cell r="BC959"/>
          <cell r="BD959"/>
          <cell r="BE959"/>
          <cell r="BF959"/>
          <cell r="BG959"/>
          <cell r="BH959"/>
          <cell r="BI959"/>
          <cell r="BJ959"/>
          <cell r="BK959"/>
          <cell r="BL959" t="str">
            <v>นายศรัณฐ์ แก้ววิรัตน์</v>
          </cell>
          <cell r="BM959">
            <v>0</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1803</v>
          </cell>
          <cell r="C960">
            <v>955</v>
          </cell>
          <cell r="D960">
            <v>20</v>
          </cell>
          <cell r="E960">
            <v>4</v>
          </cell>
          <cell r="F960">
            <v>2565</v>
          </cell>
          <cell r="G960">
            <v>800003203067</v>
          </cell>
          <cell r="H960" t="str">
            <v>นาย</v>
          </cell>
          <cell r="I960" t="str">
            <v>นฤพนธ์</v>
          </cell>
          <cell r="J960" t="str">
            <v>โยธี</v>
          </cell>
          <cell r="K960">
            <v>3500700399909</v>
          </cell>
          <cell r="L960" t="str">
            <v>ดอยสะเก็ด</v>
          </cell>
          <cell r="M960" t="str">
            <v>เชียงใหม่ 2</v>
          </cell>
          <cell r="N960">
            <v>8</v>
          </cell>
          <cell r="O960" t="str">
            <v>สินเชื่อธนาคารประชาชน</v>
          </cell>
          <cell r="P960" t="str">
            <v>1.บุคคลค้ำประกัน</v>
          </cell>
          <cell r="Q960">
            <v>55958.58</v>
          </cell>
          <cell r="R960">
            <v>10772.68</v>
          </cell>
          <cell r="S960" t="str">
            <v>แขวงเชียงใหม่</v>
          </cell>
          <cell r="T960" t="str">
            <v>ผบ.3387</v>
          </cell>
          <cell r="U960" t="str">
            <v>2562</v>
          </cell>
          <cell r="V960" t="str">
            <v>ผบ.4208</v>
          </cell>
          <cell r="W960">
            <v>2562</v>
          </cell>
          <cell r="X960"/>
          <cell r="Y960"/>
          <cell r="Z960"/>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สืบทรัพย์ สำนักงานอื่นฟ้อง (คำสั่ง 21/4/2565) </v>
          </cell>
          <cell r="BC960"/>
          <cell r="BD960"/>
          <cell r="BE960"/>
          <cell r="BF960"/>
          <cell r="BG960"/>
          <cell r="BH960"/>
          <cell r="BI960"/>
          <cell r="BJ960"/>
          <cell r="BK960"/>
          <cell r="BL960" t="str">
            <v>นายนฤพนธ์ โยธี</v>
          </cell>
          <cell r="BM960">
            <v>823658010428</v>
          </cell>
          <cell r="BN960"/>
          <cell r="BO960"/>
          <cell r="BP960"/>
          <cell r="BQ960"/>
          <cell r="BR960"/>
          <cell r="BS960"/>
          <cell r="BT960"/>
          <cell r="BU960" t="str">
            <v>จันทร์นิภา</v>
          </cell>
          <cell r="BV960"/>
          <cell r="BW960"/>
          <cell r="BX960"/>
          <cell r="BY960"/>
          <cell r="BZ960"/>
          <cell r="CA960"/>
          <cell r="CB960"/>
          <cell r="CC960"/>
          <cell r="CD960"/>
          <cell r="CE960"/>
          <cell r="CF960"/>
          <cell r="CG960"/>
          <cell r="CH960"/>
          <cell r="CI960"/>
          <cell r="CJ960"/>
          <cell r="CK960"/>
          <cell r="CL960"/>
          <cell r="CM960"/>
          <cell r="CN960"/>
          <cell r="CO960"/>
        </row>
        <row r="961">
          <cell r="B961">
            <v>1804</v>
          </cell>
          <cell r="C961">
            <v>956</v>
          </cell>
          <cell r="D961">
            <v>21</v>
          </cell>
          <cell r="E961">
            <v>4</v>
          </cell>
          <cell r="F961">
            <v>2565</v>
          </cell>
          <cell r="G961" t="str">
            <v>800032869565 ,
800022316817</v>
          </cell>
          <cell r="H961" t="str">
            <v>นาย</v>
          </cell>
          <cell r="I961" t="str">
            <v>สิทธิพงศ์</v>
          </cell>
          <cell r="J961" t="str">
            <v>กุนอินต๊ะ</v>
          </cell>
          <cell r="K961">
            <v>1579900166241</v>
          </cell>
          <cell r="L961" t="str">
            <v>ช้างคลาน</v>
          </cell>
          <cell r="M961" t="str">
            <v>เชียงใหม่ 1</v>
          </cell>
          <cell r="N961">
            <v>8</v>
          </cell>
          <cell r="O961" t="str">
            <v>สินเชื่อพัฒนากลุ่มอาชีพ , สินเชื่อธนาคารประชาชน</v>
          </cell>
          <cell r="P961" t="str">
            <v>1.บุคคลค้ำประกัน</v>
          </cell>
          <cell r="Q961">
            <v>30496.15</v>
          </cell>
          <cell r="R961">
            <v>17179.05</v>
          </cell>
          <cell r="S961" t="str">
            <v>จังหวัดเชียงใหม่</v>
          </cell>
          <cell r="T961" t="str">
            <v>ผบE.111</v>
          </cell>
          <cell r="U961" t="str">
            <v>2563</v>
          </cell>
          <cell r="V961" t="str">
            <v>ผบE120</v>
          </cell>
          <cell r="W961">
            <v>2563</v>
          </cell>
          <cell r="X961">
            <v>17</v>
          </cell>
          <cell r="Y961">
            <v>8</v>
          </cell>
          <cell r="Z961">
            <v>2563</v>
          </cell>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t="str">
            <v xml:space="preserve">ยึดทรัพย์ สำนักงานอื่นสืบ (คำสั่ง 21/4/2565) </v>
          </cell>
          <cell r="BC961"/>
          <cell r="BD961"/>
          <cell r="BE961"/>
          <cell r="BF961"/>
          <cell r="BG961"/>
          <cell r="BH961"/>
          <cell r="BI961"/>
          <cell r="BJ961"/>
          <cell r="BK961"/>
          <cell r="BL961" t="str">
            <v>นายสิทธิพงศ์ กุนอินต๊ะ</v>
          </cell>
          <cell r="BM961">
            <v>0</v>
          </cell>
          <cell r="BN961"/>
          <cell r="BO961"/>
          <cell r="BP961"/>
          <cell r="BQ961"/>
          <cell r="BR961"/>
          <cell r="BS961"/>
          <cell r="BT961"/>
          <cell r="BU961"/>
          <cell r="BV961"/>
          <cell r="BW961"/>
          <cell r="BX961"/>
          <cell r="BY961"/>
          <cell r="BZ961"/>
          <cell r="CA961"/>
          <cell r="CB961"/>
          <cell r="CC961"/>
          <cell r="CD961"/>
          <cell r="CE961"/>
          <cell r="CF961"/>
          <cell r="CG961"/>
          <cell r="CH961"/>
          <cell r="CI961"/>
          <cell r="CJ961"/>
          <cell r="CK961"/>
          <cell r="CL961"/>
          <cell r="CM961"/>
          <cell r="CN961"/>
          <cell r="CO961"/>
        </row>
        <row r="962">
          <cell r="B962">
            <v>1805</v>
          </cell>
          <cell r="C962">
            <v>957</v>
          </cell>
          <cell r="D962">
            <v>23</v>
          </cell>
          <cell r="E962">
            <v>3</v>
          </cell>
          <cell r="F962">
            <v>2565</v>
          </cell>
          <cell r="G962">
            <v>800001322067</v>
          </cell>
          <cell r="H962" t="str">
            <v>นาง</v>
          </cell>
          <cell r="I962" t="str">
            <v>องุ่น</v>
          </cell>
          <cell r="J962" t="str">
            <v>คงเดชา</v>
          </cell>
          <cell r="K962">
            <v>3580100144187</v>
          </cell>
          <cell r="L962" t="str">
            <v>ตาก</v>
          </cell>
          <cell r="M962" t="str">
            <v>เขตตาก 7</v>
          </cell>
          <cell r="N962">
            <v>7</v>
          </cell>
          <cell r="O962" t="str">
            <v>สินเชื่อแก้ไขหนี้สินภาคประชาชน</v>
          </cell>
          <cell r="P962" t="str">
            <v>1.บุคคลค้ำประกัน</v>
          </cell>
          <cell r="Q962">
            <v>95951.55</v>
          </cell>
          <cell r="R962">
            <v>10812.08</v>
          </cell>
          <cell r="S962" t="str">
            <v>แขวงพิษณุโลก</v>
          </cell>
          <cell r="T962" t="str">
            <v>ผบ.134</v>
          </cell>
          <cell r="U962" t="str">
            <v>2556</v>
          </cell>
          <cell r="V962" t="str">
            <v>ผบ.493</v>
          </cell>
          <cell r="W962">
            <v>2556</v>
          </cell>
          <cell r="X962"/>
          <cell r="Y962"/>
          <cell r="Z962"/>
          <cell r="AA962">
            <v>27</v>
          </cell>
          <cell r="AB962">
            <v>3</v>
          </cell>
          <cell r="AC962">
            <v>2556</v>
          </cell>
          <cell r="AD962"/>
          <cell r="AE962"/>
          <cell r="AF962"/>
          <cell r="AG962">
            <v>24</v>
          </cell>
          <cell r="AH962">
            <v>3</v>
          </cell>
          <cell r="AI962">
            <v>2564</v>
          </cell>
          <cell r="AJ962"/>
          <cell r="AK962"/>
          <cell r="AL962"/>
          <cell r="AM962" t="str">
            <v>โฉนด</v>
          </cell>
          <cell r="AN962" t="str">
            <v>31946</v>
          </cell>
          <cell r="AO962" t="str">
            <v>ดอนแก้ว</v>
          </cell>
          <cell r="AP962" t="str">
            <v>แม่ริม</v>
          </cell>
          <cell r="AQ962" t="str">
            <v>เชียงใหม่</v>
          </cell>
          <cell r="AR962"/>
          <cell r="AS962"/>
          <cell r="AT962"/>
          <cell r="AU962"/>
          <cell r="AV962"/>
          <cell r="AW962"/>
          <cell r="AX962"/>
          <cell r="AY962"/>
          <cell r="AZ962"/>
          <cell r="BA962"/>
          <cell r="BB962" t="str">
            <v>ยึดทรัพย์ (คำสั่ง 23/3/2565)ข้ามเขต</v>
          </cell>
          <cell r="BC962"/>
          <cell r="BD962"/>
          <cell r="BE962"/>
          <cell r="BF962"/>
          <cell r="BG962"/>
          <cell r="BH962"/>
          <cell r="BI962"/>
          <cell r="BJ962"/>
          <cell r="BK962"/>
          <cell r="BL962" t="str">
            <v>นางองุ่น คงเดชา</v>
          </cell>
          <cell r="BM962">
            <v>0</v>
          </cell>
          <cell r="BN962"/>
          <cell r="BO962"/>
          <cell r="BP962"/>
          <cell r="BQ962"/>
          <cell r="BR962"/>
          <cell r="BS962"/>
          <cell r="BT962"/>
          <cell r="BU962" t="str">
            <v>นพวิสต์ (ยึด)</v>
          </cell>
          <cell r="BV962"/>
          <cell r="BW962"/>
          <cell r="BX962"/>
          <cell r="BY962"/>
          <cell r="BZ962"/>
          <cell r="CA962"/>
          <cell r="CB962"/>
          <cell r="CC962"/>
          <cell r="CD962"/>
          <cell r="CE962"/>
          <cell r="CF962"/>
          <cell r="CG962"/>
          <cell r="CH962"/>
          <cell r="CI962"/>
          <cell r="CJ962"/>
          <cell r="CK962"/>
          <cell r="CL962"/>
          <cell r="CM962"/>
          <cell r="CN962"/>
          <cell r="CO962"/>
        </row>
        <row r="963">
          <cell r="B963">
            <v>1806</v>
          </cell>
          <cell r="C963">
            <v>958</v>
          </cell>
          <cell r="D963">
            <v>27</v>
          </cell>
          <cell r="E963">
            <v>4</v>
          </cell>
          <cell r="F963">
            <v>2565</v>
          </cell>
          <cell r="G963">
            <v>822252010209</v>
          </cell>
          <cell r="H963" t="str">
            <v>นาย</v>
          </cell>
          <cell r="I963" t="str">
            <v>เรวัต</v>
          </cell>
          <cell r="J963" t="str">
            <v>อินทะนิน</v>
          </cell>
          <cell r="K963">
            <v>3579900253418</v>
          </cell>
          <cell r="L963" t="str">
            <v>ประตูช้างเผือก</v>
          </cell>
          <cell r="M963" t="str">
            <v>เชียงใหม่ 1</v>
          </cell>
          <cell r="N963">
            <v>8</v>
          </cell>
          <cell r="O963" t="str">
            <v>สินเชื่อสวัสดิการ</v>
          </cell>
          <cell r="P963" t="str">
            <v>1.บุคคลค้ำประกัน</v>
          </cell>
          <cell r="Q963">
            <v>1139197.77</v>
          </cell>
          <cell r="R963">
            <v>184117.8</v>
          </cell>
          <cell r="S963" t="str">
            <v>จังหวัดเชียงราย</v>
          </cell>
          <cell r="T963" t="str">
            <v>ผบ.2918</v>
          </cell>
          <cell r="U963" t="str">
            <v>2556</v>
          </cell>
          <cell r="V963" t="str">
            <v>ผบ.761</v>
          </cell>
          <cell r="W963">
            <v>2557</v>
          </cell>
          <cell r="X963"/>
          <cell r="Y963"/>
          <cell r="Z963"/>
          <cell r="AA963">
            <v>1</v>
          </cell>
          <cell r="AB963">
            <v>5</v>
          </cell>
          <cell r="AC963">
            <v>2557</v>
          </cell>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 xml:space="preserve">สืบทรัพย์ สำนักงานอื่นฟ้อง (คำสั่ง 27/4/2565) </v>
          </cell>
          <cell r="BC963"/>
          <cell r="BD963"/>
          <cell r="BE963"/>
          <cell r="BF963"/>
          <cell r="BG963"/>
          <cell r="BH963"/>
          <cell r="BI963"/>
          <cell r="BJ963"/>
          <cell r="BK963"/>
          <cell r="BL963" t="str">
            <v>นายเรวัต อินทะนิน</v>
          </cell>
          <cell r="BM963">
            <v>0</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1807</v>
          </cell>
          <cell r="C964">
            <v>959</v>
          </cell>
          <cell r="D964">
            <v>27</v>
          </cell>
          <cell r="E964">
            <v>4</v>
          </cell>
          <cell r="F964">
            <v>2565</v>
          </cell>
          <cell r="G964">
            <v>800047177301</v>
          </cell>
          <cell r="H964" t="str">
            <v>นาย</v>
          </cell>
          <cell r="I964" t="str">
            <v>เฉลิม</v>
          </cell>
          <cell r="J964" t="str">
            <v>มูลชุมภู</v>
          </cell>
          <cell r="K964">
            <v>1571100091304</v>
          </cell>
          <cell r="L964" t="str">
            <v>หนองหอย</v>
          </cell>
          <cell r="M964" t="str">
            <v>เชียงใหม่ 1</v>
          </cell>
          <cell r="N964">
            <v>8</v>
          </cell>
          <cell r="O964" t="str">
            <v>สินเชื่อธนาคารประชาชน</v>
          </cell>
          <cell r="P964" t="str">
            <v>1.บุคคลค้ำประกัน</v>
          </cell>
          <cell r="Q964">
            <v>39311.67</v>
          </cell>
          <cell r="R964">
            <v>8295.75</v>
          </cell>
          <cell r="S964" t="str">
            <v>แขวงเชียงใหม่</v>
          </cell>
          <cell r="T964" t="str">
            <v>ผบ.2620</v>
          </cell>
          <cell r="U964" t="str">
            <v>2562</v>
          </cell>
          <cell r="V964" t="str">
            <v>ผบ.3074</v>
          </cell>
          <cell r="W964">
            <v>2562</v>
          </cell>
          <cell r="X964">
            <v>12</v>
          </cell>
          <cell r="Y964">
            <v>5</v>
          </cell>
          <cell r="Z964">
            <v>2562</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27/4/2565)</v>
          </cell>
          <cell r="BC964"/>
          <cell r="BD964"/>
          <cell r="BE964"/>
          <cell r="BF964"/>
          <cell r="BG964"/>
          <cell r="BH964"/>
          <cell r="BI964"/>
          <cell r="BJ964"/>
          <cell r="BK964"/>
          <cell r="BL964" t="str">
            <v>นายเฉลิม มูลชุมภู</v>
          </cell>
          <cell r="BM964">
            <v>823561010065</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1808</v>
          </cell>
          <cell r="C965">
            <v>960</v>
          </cell>
          <cell r="D965">
            <v>3</v>
          </cell>
          <cell r="E965">
            <v>5</v>
          </cell>
          <cell r="F965">
            <v>2565</v>
          </cell>
          <cell r="G965">
            <v>800098349122</v>
          </cell>
          <cell r="H965" t="str">
            <v>นางสาว</v>
          </cell>
          <cell r="I965" t="str">
            <v>นงคราญ</v>
          </cell>
          <cell r="J965" t="str">
            <v>ตุ้ยงาม</v>
          </cell>
          <cell r="K965" t="str">
            <v>5-5006-00049-28-7</v>
          </cell>
          <cell r="L965" t="str">
            <v>เซ็นทรัล แอร์พอร์ต พลาซ่า เชียงใหม่</v>
          </cell>
          <cell r="M965" t="str">
            <v>เชียงใหม่ 1</v>
          </cell>
          <cell r="N965">
            <v>8</v>
          </cell>
          <cell r="O965" t="str">
            <v>สินเชื่อธนาคารประชาชน</v>
          </cell>
          <cell r="P965" t="str">
            <v>1.บุคคลค้ำประกัน</v>
          </cell>
          <cell r="Q965">
            <v>111997.81</v>
          </cell>
          <cell r="R965">
            <v>15331.81</v>
          </cell>
          <cell r="S965" t="str">
            <v>แขวงเชียงใหม่</v>
          </cell>
          <cell r="T965" t="str">
            <v>ผบE.4609</v>
          </cell>
          <cell r="U965" t="str">
            <v>2564</v>
          </cell>
          <cell r="V965" t="str">
            <v>ผบE.905</v>
          </cell>
          <cell r="W965">
            <v>2565</v>
          </cell>
          <cell r="X965">
            <v>2</v>
          </cell>
          <cell r="Y965">
            <v>3</v>
          </cell>
          <cell r="Z965">
            <v>2565</v>
          </cell>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t="str">
            <v>สืบทรัพย์ (คำสั่ง 3/5/2565)</v>
          </cell>
          <cell r="BC965"/>
          <cell r="BD965"/>
          <cell r="BE965"/>
          <cell r="BF965"/>
          <cell r="BG965"/>
          <cell r="BH965"/>
          <cell r="BI965"/>
          <cell r="BJ965"/>
          <cell r="BK965"/>
          <cell r="BL965" t="str">
            <v>นางสาวนงคราญ ตุ้ยงาม</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1809</v>
          </cell>
          <cell r="C966">
            <v>961</v>
          </cell>
          <cell r="D966">
            <v>27</v>
          </cell>
          <cell r="E966">
            <v>4</v>
          </cell>
          <cell r="F966">
            <v>2565</v>
          </cell>
          <cell r="G966">
            <v>800076497372</v>
          </cell>
          <cell r="H966" t="str">
            <v>นาย</v>
          </cell>
          <cell r="I966" t="str">
            <v>เอกภิพงศ์</v>
          </cell>
          <cell r="J966" t="str">
            <v>อินทยา</v>
          </cell>
          <cell r="K966">
            <v>5509990000031</v>
          </cell>
          <cell r="L966" t="str">
            <v>นิมมานเหมินทร์</v>
          </cell>
          <cell r="M966" t="str">
            <v>เชียงใหม่ 1</v>
          </cell>
          <cell r="N966">
            <v>8</v>
          </cell>
          <cell r="O966"/>
          <cell r="P966"/>
          <cell r="Q966"/>
          <cell r="R966"/>
          <cell r="S966"/>
          <cell r="T966"/>
          <cell r="U966"/>
          <cell r="V966"/>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นายเอกภิพงศ์ อินทยา</v>
          </cell>
          <cell r="BM966">
            <v>0</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1810</v>
          </cell>
          <cell r="C967">
            <v>962</v>
          </cell>
          <cell r="D967">
            <v>9</v>
          </cell>
          <cell r="E967">
            <v>5</v>
          </cell>
          <cell r="F967">
            <v>2565</v>
          </cell>
          <cell r="G967">
            <v>800038517903</v>
          </cell>
          <cell r="H967" t="str">
            <v>นาง</v>
          </cell>
          <cell r="I967" t="str">
            <v>นภัสวรรณ</v>
          </cell>
          <cell r="J967" t="str">
            <v>ธนันชัย</v>
          </cell>
          <cell r="K967">
            <v>3509901094313</v>
          </cell>
          <cell r="L967" t="str">
            <v>เซ็นทรัล แอร์พอร์ต พลาซ่า เชียงใหม่</v>
          </cell>
          <cell r="M967" t="str">
            <v>เชียงใหม่ 1</v>
          </cell>
          <cell r="N967">
            <v>8</v>
          </cell>
          <cell r="O967" t="str">
            <v>สินเชื่อธนาคารประชาชน</v>
          </cell>
          <cell r="P967" t="str">
            <v>1.บุคคลค้ำประกัน</v>
          </cell>
          <cell r="Q967">
            <v>86302.3</v>
          </cell>
          <cell r="R967">
            <v>48860.43</v>
          </cell>
          <cell r="S967" t="str">
            <v>แขวงเชียงใหม่</v>
          </cell>
          <cell r="T967" t="str">
            <v>ผบE.981</v>
          </cell>
          <cell r="U967">
            <v>2564</v>
          </cell>
          <cell r="V967" t="str">
            <v>ผบE4202</v>
          </cell>
          <cell r="W967">
            <v>2564</v>
          </cell>
          <cell r="X967"/>
          <cell r="Y967"/>
          <cell r="Z967"/>
          <cell r="AA967">
            <v>20</v>
          </cell>
          <cell r="AB967">
            <v>12</v>
          </cell>
          <cell r="AC967">
            <v>2564</v>
          </cell>
          <cell r="AD967"/>
          <cell r="AE967"/>
          <cell r="AF967"/>
          <cell r="AG967"/>
          <cell r="AH967"/>
          <cell r="AI967"/>
          <cell r="AJ967"/>
          <cell r="AK967">
            <v>20</v>
          </cell>
          <cell r="AL967">
            <v>12</v>
          </cell>
          <cell r="AM967">
            <v>2564</v>
          </cell>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นางนภัสวรรณ ธนันชัย</v>
          </cell>
          <cell r="BM967">
            <v>823561010916</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1811</v>
          </cell>
          <cell r="C968">
            <v>963</v>
          </cell>
          <cell r="D968">
            <v>9</v>
          </cell>
          <cell r="E968">
            <v>5</v>
          </cell>
          <cell r="F968">
            <v>2565</v>
          </cell>
          <cell r="G968">
            <v>800097936663</v>
          </cell>
          <cell r="H968" t="str">
            <v>นางสาว</v>
          </cell>
          <cell r="I968" t="str">
            <v>อริษา</v>
          </cell>
          <cell r="J968" t="str">
            <v>พานทอง</v>
          </cell>
          <cell r="K968">
            <v>1909800430326</v>
          </cell>
          <cell r="L968" t="str">
            <v>ประตูช้างเผือก</v>
          </cell>
          <cell r="M968" t="str">
            <v>เชียงใหม่ 1</v>
          </cell>
          <cell r="N968">
            <v>8</v>
          </cell>
          <cell r="O968" t="str">
            <v>สินเชื่อธนาคารประชาชน</v>
          </cell>
          <cell r="P968" t="str">
            <v>4.ไม่มีหลักประกัน</v>
          </cell>
          <cell r="Q968">
            <v>16987.599999999999</v>
          </cell>
          <cell r="R968">
            <v>3985.17</v>
          </cell>
          <cell r="S968" t="str">
            <v>จังหวัดพะเยา</v>
          </cell>
          <cell r="T968" t="str">
            <v>ผบE.896</v>
          </cell>
          <cell r="U968">
            <v>2564</v>
          </cell>
          <cell r="V968" t="str">
            <v>ผบE894</v>
          </cell>
          <cell r="W968">
            <v>2564</v>
          </cell>
          <cell r="X968">
            <v>11</v>
          </cell>
          <cell r="Y968">
            <v>10</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นางสาวอริษา พานทอง</v>
          </cell>
          <cell r="BM968">
            <v>883163011740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1812</v>
          </cell>
          <cell r="C969">
            <v>964</v>
          </cell>
          <cell r="D969">
            <v>9</v>
          </cell>
          <cell r="E969">
            <v>5</v>
          </cell>
          <cell r="F969">
            <v>2565</v>
          </cell>
          <cell r="G969">
            <v>800087258961</v>
          </cell>
          <cell r="H969" t="str">
            <v>นาย</v>
          </cell>
          <cell r="I969" t="str">
            <v>จรัญ</v>
          </cell>
          <cell r="J969" t="str">
            <v>เปียงเครือ</v>
          </cell>
          <cell r="K969">
            <v>3520101465769</v>
          </cell>
          <cell r="L969" t="str">
            <v>ประตูช้างเผือก</v>
          </cell>
          <cell r="M969" t="str">
            <v>เชียงใหม่ 1</v>
          </cell>
          <cell r="N969">
            <v>8</v>
          </cell>
          <cell r="O969" t="str">
            <v>สินเชื่อธนาคารประชาชน</v>
          </cell>
          <cell r="P969" t="str">
            <v>4.ไม่มีหลักประกัน</v>
          </cell>
          <cell r="Q969">
            <v>93330</v>
          </cell>
          <cell r="R969">
            <v>24975</v>
          </cell>
          <cell r="S969" t="str">
            <v>แขวงลำปาง</v>
          </cell>
          <cell r="T969" t="str">
            <v>ผบE.1847</v>
          </cell>
          <cell r="U969">
            <v>2564</v>
          </cell>
          <cell r="V969" t="str">
            <v>ผบE2033</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นายจรัญ เปียงเครือ</v>
          </cell>
          <cell r="BM969">
            <v>0</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1813</v>
          </cell>
          <cell r="C970">
            <v>965</v>
          </cell>
          <cell r="D970">
            <v>9</v>
          </cell>
          <cell r="E970">
            <v>5</v>
          </cell>
          <cell r="F970">
            <v>2565</v>
          </cell>
          <cell r="G970">
            <v>800083605926</v>
          </cell>
          <cell r="H970" t="str">
            <v>นาย</v>
          </cell>
          <cell r="I970" t="str">
            <v>อำมาตย์</v>
          </cell>
          <cell r="J970" t="str">
            <v>วิชิตนาค</v>
          </cell>
          <cell r="K970">
            <v>1501200083419</v>
          </cell>
          <cell r="L970" t="str">
            <v>บิ๊กซี เชียงใหม่ ดอนจั่น</v>
          </cell>
          <cell r="M970" t="str">
            <v>เชียงใหม่ 1</v>
          </cell>
          <cell r="N970">
            <v>8</v>
          </cell>
          <cell r="O970" t="str">
            <v>สินเชื่อธนาคารประชาชน</v>
          </cell>
          <cell r="P970" t="str">
            <v>1.บุคคลค้ำประกัน</v>
          </cell>
          <cell r="Q970">
            <v>41660</v>
          </cell>
          <cell r="R970">
            <v>12690.94</v>
          </cell>
          <cell r="S970" t="str">
            <v>จังหวัดฮอด</v>
          </cell>
          <cell r="T970" t="str">
            <v>ผบE.435</v>
          </cell>
          <cell r="U970">
            <v>2564</v>
          </cell>
          <cell r="V970" t="str">
            <v>ผบE534</v>
          </cell>
          <cell r="W970">
            <v>2564</v>
          </cell>
          <cell r="X970">
            <v>28</v>
          </cell>
          <cell r="Y970">
            <v>9</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นายอำมาตย์ วิชิตนาค</v>
          </cell>
          <cell r="BM970">
            <v>883163010253</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1814</v>
          </cell>
          <cell r="C971">
            <v>966</v>
          </cell>
          <cell r="D971">
            <v>9</v>
          </cell>
          <cell r="E971">
            <v>5</v>
          </cell>
          <cell r="F971">
            <v>2565</v>
          </cell>
          <cell r="G971">
            <v>800023624136</v>
          </cell>
          <cell r="H971" t="str">
            <v>นางสาว</v>
          </cell>
          <cell r="I971" t="str">
            <v>สมพร</v>
          </cell>
          <cell r="J971" t="str">
            <v>ซิโพ</v>
          </cell>
          <cell r="K971">
            <v>3580300193831</v>
          </cell>
          <cell r="L971" t="str">
            <v>เซ็นทรัล แอร์พอร์ต พลาซ่า เชียงใหม่</v>
          </cell>
          <cell r="M971" t="str">
            <v>เชียงใหม่ 1</v>
          </cell>
          <cell r="N971">
            <v>8</v>
          </cell>
          <cell r="O971" t="str">
            <v>สินเชื่อธนาคารประชาชน</v>
          </cell>
          <cell r="P971" t="str">
            <v>1.บุคคลค้ำประกัน</v>
          </cell>
          <cell r="Q971">
            <v>30494.35</v>
          </cell>
          <cell r="R971">
            <v>21207.77</v>
          </cell>
          <cell r="S971" t="str">
            <v>จังหวัดแม่ฮ่องสอน สาขาปาย</v>
          </cell>
          <cell r="T971" t="str">
            <v>ผบE.31</v>
          </cell>
          <cell r="U971">
            <v>2564</v>
          </cell>
          <cell r="V971" t="str">
            <v>ผบE33</v>
          </cell>
          <cell r="W971">
            <v>2564</v>
          </cell>
          <cell r="X971">
            <v>18</v>
          </cell>
          <cell r="Y971">
            <v>5</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นางสาวสมพร ซิโพ</v>
          </cell>
          <cell r="BM971">
            <v>883162010504</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1815</v>
          </cell>
          <cell r="C972">
            <v>967</v>
          </cell>
          <cell r="D972">
            <v>9</v>
          </cell>
          <cell r="E972">
            <v>5</v>
          </cell>
          <cell r="F972">
            <v>2565</v>
          </cell>
          <cell r="G972">
            <v>800094275396</v>
          </cell>
          <cell r="H972" t="str">
            <v>นาย</v>
          </cell>
          <cell r="I972" t="str">
            <v>พรชัย</v>
          </cell>
          <cell r="J972" t="str">
            <v>นุใจเหล็ก</v>
          </cell>
          <cell r="K972">
            <v>3501400695627</v>
          </cell>
          <cell r="L972" t="str">
            <v>ประตูช้างเผือก</v>
          </cell>
          <cell r="M972" t="str">
            <v>เชียงใหม่ 1</v>
          </cell>
          <cell r="N972">
            <v>8</v>
          </cell>
          <cell r="O972" t="str">
            <v>สินเชื่อธนาคารประชาชน</v>
          </cell>
          <cell r="P972" t="str">
            <v>1.บุคคลค้ำประกัน</v>
          </cell>
          <cell r="Q972">
            <v>44444</v>
          </cell>
          <cell r="R972">
            <v>9819.82</v>
          </cell>
          <cell r="S972" t="str">
            <v>จังหวัดน่าน</v>
          </cell>
          <cell r="T972" t="str">
            <v>ผบE.775</v>
          </cell>
          <cell r="U972">
            <v>2564</v>
          </cell>
          <cell r="V972" t="str">
            <v>ผบE715</v>
          </cell>
          <cell r="W972">
            <v>2564</v>
          </cell>
          <cell r="X972">
            <v>31</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นายพรชัย นุใจเหล็ก</v>
          </cell>
          <cell r="BM972">
            <v>883163011190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1816</v>
          </cell>
          <cell r="C973">
            <v>968</v>
          </cell>
          <cell r="D973">
            <v>9</v>
          </cell>
          <cell r="E973">
            <v>5</v>
          </cell>
          <cell r="F973">
            <v>2565</v>
          </cell>
          <cell r="G973">
            <v>800087276773</v>
          </cell>
          <cell r="H973" t="str">
            <v>นาย</v>
          </cell>
          <cell r="I973" t="str">
            <v>สันธนะ</v>
          </cell>
          <cell r="J973" t="str">
            <v>คำพินิจ</v>
          </cell>
          <cell r="K973">
            <v>1139900175384</v>
          </cell>
          <cell r="L973" t="str">
            <v>เซ็นทรัล แอร์พอร์ต พลาซ่า เชียงใหม่</v>
          </cell>
          <cell r="M973" t="str">
            <v>เชียงใหม่ 1</v>
          </cell>
          <cell r="N973">
            <v>8</v>
          </cell>
          <cell r="O973" t="str">
            <v>สินเชื่อธนาคารประชาชน</v>
          </cell>
          <cell r="P973" t="str">
            <v>1.บุคคลค้ำประกัน</v>
          </cell>
          <cell r="Q973">
            <v>33715.379999999997</v>
          </cell>
          <cell r="R973">
            <v>10815.35</v>
          </cell>
          <cell r="S973" t="str">
            <v>แขวงเชียงราย</v>
          </cell>
          <cell r="T973" t="str">
            <v>ผบE.1341</v>
          </cell>
          <cell r="U973">
            <v>2564</v>
          </cell>
          <cell r="V973" t="str">
            <v>ผบE1259</v>
          </cell>
          <cell r="W973">
            <v>2564</v>
          </cell>
          <cell r="X973">
            <v>25</v>
          </cell>
          <cell r="Y973">
            <v>8</v>
          </cell>
          <cell r="Z973">
            <v>2564</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นายสันธนะ คำพินิจ</v>
          </cell>
          <cell r="BM973">
            <v>883163011180</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1817</v>
          </cell>
          <cell r="C974">
            <v>969</v>
          </cell>
          <cell r="D974">
            <v>9</v>
          </cell>
          <cell r="E974">
            <v>5</v>
          </cell>
          <cell r="F974">
            <v>2565</v>
          </cell>
          <cell r="G974">
            <v>800068508467</v>
          </cell>
          <cell r="H974" t="str">
            <v>กลุ่มออมทรัพย์บ้านห้วยมะเฟือง ม.3</v>
          </cell>
          <cell r="I974"/>
          <cell r="J974"/>
          <cell r="K974"/>
          <cell r="L974" t="str">
            <v>แม่อาย</v>
          </cell>
          <cell r="M974" t="str">
            <v>เชียงใหม่ 1</v>
          </cell>
          <cell r="N974">
            <v>8</v>
          </cell>
          <cell r="O974" t="str">
            <v>สินเชื่อพัฒนากลุ่มอาชีพ</v>
          </cell>
          <cell r="P974" t="str">
            <v>1.บุคคลค้ำประกัน</v>
          </cell>
          <cell r="Q974">
            <v>378806.48</v>
          </cell>
          <cell r="R974">
            <v>51135.33</v>
          </cell>
          <cell r="S974" t="str">
            <v>จังหวัดฝาง</v>
          </cell>
          <cell r="T974" t="str">
            <v>ผบE.402</v>
          </cell>
          <cell r="U974">
            <v>2564</v>
          </cell>
          <cell r="V974" t="str">
            <v>ผบE441</v>
          </cell>
          <cell r="W974">
            <v>2564</v>
          </cell>
          <cell r="X974"/>
          <cell r="Y974"/>
          <cell r="Z974"/>
          <cell r="AA974">
            <v>23</v>
          </cell>
          <cell r="AB974">
            <v>8</v>
          </cell>
          <cell r="AC974">
            <v>2564</v>
          </cell>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cell r="BD974"/>
          <cell r="BE974"/>
          <cell r="BF974"/>
          <cell r="BG974"/>
          <cell r="BH974"/>
          <cell r="BI974"/>
          <cell r="BJ974"/>
          <cell r="BK974"/>
          <cell r="BL974" t="str">
            <v xml:space="preserve">กลุ่มออมทรัพย์บ้านห้วยมะเฟือง ม.3 </v>
          </cell>
          <cell r="BM974">
            <v>883263012179</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1818</v>
          </cell>
          <cell r="C975">
            <v>970</v>
          </cell>
          <cell r="D975">
            <v>9</v>
          </cell>
          <cell r="E975">
            <v>5</v>
          </cell>
          <cell r="F975">
            <v>2565</v>
          </cell>
          <cell r="G975">
            <v>800084706913</v>
          </cell>
          <cell r="H975" t="str">
            <v>นาย</v>
          </cell>
          <cell r="I975" t="str">
            <v>มานัส</v>
          </cell>
          <cell r="J975" t="str">
            <v>ก่ำแก้ว</v>
          </cell>
          <cell r="K975">
            <v>1500900121371</v>
          </cell>
          <cell r="L975" t="str">
            <v>ฝาง</v>
          </cell>
          <cell r="M975" t="str">
            <v>เชียงใหม่ 2</v>
          </cell>
          <cell r="N975">
            <v>8</v>
          </cell>
          <cell r="O975" t="str">
            <v>สินเชื่อธนาคารประชาชน</v>
          </cell>
          <cell r="P975" t="str">
            <v>1.บุคคลค้ำประกัน</v>
          </cell>
          <cell r="Q975">
            <v>179600</v>
          </cell>
          <cell r="R975">
            <v>33530.370000000003</v>
          </cell>
          <cell r="S975" t="str">
            <v>จังหวัดฝาง</v>
          </cell>
          <cell r="T975" t="str">
            <v>ผบE.243</v>
          </cell>
          <cell r="U975">
            <v>2564</v>
          </cell>
          <cell r="V975" t="str">
            <v>ผบE338</v>
          </cell>
          <cell r="W975">
            <v>2564</v>
          </cell>
          <cell r="X975">
            <v>6</v>
          </cell>
          <cell r="Y975">
            <v>7</v>
          </cell>
          <cell r="Z975">
            <v>2564</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นายมานัส ก่ำแก้ว</v>
          </cell>
          <cell r="BM975">
            <v>883264010038</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1819</v>
          </cell>
          <cell r="C976">
            <v>971</v>
          </cell>
          <cell r="D976">
            <v>9</v>
          </cell>
          <cell r="E976">
            <v>5</v>
          </cell>
          <cell r="F976">
            <v>2565</v>
          </cell>
          <cell r="G976">
            <v>800069184615</v>
          </cell>
          <cell r="H976" t="str">
            <v>นางสาว</v>
          </cell>
          <cell r="I976" t="str">
            <v>กัญญาณัฐ</v>
          </cell>
          <cell r="J976" t="str">
            <v>สมแก้ว</v>
          </cell>
          <cell r="K976">
            <v>3500400040727</v>
          </cell>
          <cell r="L976" t="str">
            <v>เชียงดาว</v>
          </cell>
          <cell r="M976" t="str">
            <v>เชียงใหม่ 2</v>
          </cell>
          <cell r="N976">
            <v>8</v>
          </cell>
          <cell r="O976" t="str">
            <v>สินเชื่อธนาคารประชาชน</v>
          </cell>
          <cell r="P976" t="str">
            <v>1.บุคคลค้ำประกัน</v>
          </cell>
          <cell r="Q976">
            <v>131177.29999999999</v>
          </cell>
          <cell r="R976">
            <v>29181.86</v>
          </cell>
          <cell r="S976" t="str">
            <v>แขวงเชียงดาว</v>
          </cell>
          <cell r="T976" t="str">
            <v>ผบE.374</v>
          </cell>
          <cell r="U976">
            <v>2564</v>
          </cell>
          <cell r="V976" t="str">
            <v>ผบE321</v>
          </cell>
          <cell r="W976">
            <v>2564</v>
          </cell>
          <cell r="X976"/>
          <cell r="Y976"/>
          <cell r="Z976"/>
          <cell r="AA976">
            <v>7</v>
          </cell>
          <cell r="AB976">
            <v>9</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นางสาวกัญญาณัฐ สมแก้ว</v>
          </cell>
          <cell r="BM976">
            <v>883264010153</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1820</v>
          </cell>
          <cell r="C977">
            <v>972</v>
          </cell>
          <cell r="D977">
            <v>9</v>
          </cell>
          <cell r="E977">
            <v>5</v>
          </cell>
          <cell r="F977">
            <v>2565</v>
          </cell>
          <cell r="G977">
            <v>800094414714</v>
          </cell>
          <cell r="H977" t="str">
            <v>นาย</v>
          </cell>
          <cell r="I977" t="str">
            <v>ศาศวัต</v>
          </cell>
          <cell r="J977" t="str">
            <v>ปินธง</v>
          </cell>
          <cell r="K977">
            <v>1500900165892</v>
          </cell>
          <cell r="L977" t="str">
            <v>แม่อาย</v>
          </cell>
          <cell r="M977" t="str">
            <v>เชียงใหม่ 2</v>
          </cell>
          <cell r="N977">
            <v>8</v>
          </cell>
          <cell r="O977" t="str">
            <v>สินเชื่อแก้ไขปัญหาหนี้นอกระบบ PSA ระยะที่ 2</v>
          </cell>
          <cell r="P977" t="str">
            <v>1.บุคคลค้ำประกัน</v>
          </cell>
          <cell r="Q977">
            <v>41665.800000000003</v>
          </cell>
          <cell r="R977">
            <v>6438.29</v>
          </cell>
          <cell r="S977" t="str">
            <v>จังหวัดฝาง</v>
          </cell>
          <cell r="T977" t="str">
            <v>ผบE.401</v>
          </cell>
          <cell r="U977">
            <v>2564</v>
          </cell>
          <cell r="V977" t="str">
            <v>ผบE440</v>
          </cell>
          <cell r="W977">
            <v>2564</v>
          </cell>
          <cell r="X977"/>
          <cell r="Y977"/>
          <cell r="Z977"/>
          <cell r="AA977">
            <v>23</v>
          </cell>
          <cell r="AB977">
            <v>8</v>
          </cell>
          <cell r="AC977">
            <v>2564</v>
          </cell>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นายศาศวัต ปินธง</v>
          </cell>
          <cell r="BM977">
            <v>883264010154</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1821</v>
          </cell>
          <cell r="C978">
            <v>973</v>
          </cell>
          <cell r="D978">
            <v>9</v>
          </cell>
          <cell r="E978">
            <v>5</v>
          </cell>
          <cell r="F978">
            <v>2565</v>
          </cell>
          <cell r="G978">
            <v>800080776829</v>
          </cell>
          <cell r="H978" t="str">
            <v>นาย</v>
          </cell>
          <cell r="I978" t="str">
            <v>จิราวุฒิ</v>
          </cell>
          <cell r="J978" t="str">
            <v>ศรีสุภา</v>
          </cell>
          <cell r="K978">
            <v>3501100349561</v>
          </cell>
          <cell r="L978" t="str">
            <v>พร้าว</v>
          </cell>
          <cell r="M978" t="str">
            <v>เชียงใหม่ 1</v>
          </cell>
          <cell r="N978">
            <v>8</v>
          </cell>
          <cell r="O978" t="str">
            <v>สินเชื่อธนาคารประชาชน</v>
          </cell>
          <cell r="P978" t="str">
            <v>1.บุคคลค้ำประกัน</v>
          </cell>
          <cell r="Q978">
            <v>78563.41</v>
          </cell>
          <cell r="R978">
            <v>15379.18</v>
          </cell>
          <cell r="S978" t="str">
            <v>แขวงเชียงดาว</v>
          </cell>
          <cell r="T978" t="str">
            <v>ผบE.446</v>
          </cell>
          <cell r="U978">
            <v>2564</v>
          </cell>
          <cell r="V978" t="str">
            <v>ผบE567</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นายจิราวุฒิ ศรีสุภา</v>
          </cell>
          <cell r="BM978">
            <v>883163010049</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1822</v>
          </cell>
          <cell r="C979">
            <v>974</v>
          </cell>
          <cell r="D979">
            <v>9</v>
          </cell>
          <cell r="E979">
            <v>5</v>
          </cell>
          <cell r="F979">
            <v>2565</v>
          </cell>
          <cell r="G979">
            <v>800080776811</v>
          </cell>
          <cell r="H979" t="str">
            <v>นางสาว</v>
          </cell>
          <cell r="I979" t="str">
            <v>ปุณณภา</v>
          </cell>
          <cell r="J979" t="str">
            <v>มุนิล</v>
          </cell>
          <cell r="K979">
            <v>3501100361651</v>
          </cell>
          <cell r="L979" t="str">
            <v>พร้าว</v>
          </cell>
          <cell r="M979" t="str">
            <v>เชียงใหม่ 1</v>
          </cell>
          <cell r="N979">
            <v>8</v>
          </cell>
          <cell r="O979" t="str">
            <v>สินเชื่อธนาคารประชาชน</v>
          </cell>
          <cell r="P979" t="str">
            <v>1.บุคคลค้ำประกัน</v>
          </cell>
          <cell r="Q979">
            <v>78796.34</v>
          </cell>
          <cell r="R979">
            <v>16622.240000000002</v>
          </cell>
          <cell r="S979" t="str">
            <v>แขวงเชียงดาว</v>
          </cell>
          <cell r="T979" t="str">
            <v>ผบE.443</v>
          </cell>
          <cell r="U979">
            <v>2564</v>
          </cell>
          <cell r="V979" t="str">
            <v>ผบE566</v>
          </cell>
          <cell r="W979">
            <v>2564</v>
          </cell>
          <cell r="X979">
            <v>23</v>
          </cell>
          <cell r="Y979">
            <v>11</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นางสาวปุณณภา มุนิล</v>
          </cell>
          <cell r="BM979">
            <v>883162013077</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1823</v>
          </cell>
          <cell r="C980">
            <v>975</v>
          </cell>
          <cell r="D980">
            <v>9</v>
          </cell>
          <cell r="E980">
            <v>5</v>
          </cell>
          <cell r="F980">
            <v>2565</v>
          </cell>
          <cell r="G980" t="str">
            <v>800083085467
800083085798</v>
          </cell>
          <cell r="H980" t="str">
            <v>นางสาว</v>
          </cell>
          <cell r="I980" t="str">
            <v>สาวิตรี</v>
          </cell>
          <cell r="J980" t="str">
            <v>ลุงปาก</v>
          </cell>
          <cell r="K980">
            <v>8500673000126</v>
          </cell>
          <cell r="L980" t="str">
            <v>แม่ริม</v>
          </cell>
          <cell r="M980" t="str">
            <v>เชียงใหม่ 1</v>
          </cell>
          <cell r="N980">
            <v>8</v>
          </cell>
          <cell r="O980" t="str">
            <v>สินเชื่อธนาคารประชาชน</v>
          </cell>
          <cell r="P980" t="str">
            <v>1.บุคคลค้ำประกัน</v>
          </cell>
          <cell r="Q980">
            <v>91643</v>
          </cell>
          <cell r="R980">
            <v>20996.1</v>
          </cell>
          <cell r="S980" t="str">
            <v>แขวงเชียงใหม่</v>
          </cell>
          <cell r="T980" t="str">
            <v>ผบE.3193</v>
          </cell>
          <cell r="U980">
            <v>2564</v>
          </cell>
          <cell r="V980" t="str">
            <v>ผบE4088</v>
          </cell>
          <cell r="W980">
            <v>2564</v>
          </cell>
          <cell r="X980">
            <v>13</v>
          </cell>
          <cell r="Y980">
            <v>12</v>
          </cell>
          <cell r="Z980">
            <v>2564</v>
          </cell>
          <cell r="AA980"/>
          <cell r="AB980"/>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นางสาวสาวิตรี ลุงปาก</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1824</v>
          </cell>
          <cell r="C981">
            <v>976</v>
          </cell>
          <cell r="D981">
            <v>9</v>
          </cell>
          <cell r="E981">
            <v>5</v>
          </cell>
          <cell r="F981">
            <v>2565</v>
          </cell>
          <cell r="G981">
            <v>800058192926</v>
          </cell>
          <cell r="H981" t="str">
            <v>นางสาว</v>
          </cell>
          <cell r="I981" t="str">
            <v>อ้อย</v>
          </cell>
          <cell r="J981" t="str">
            <v>เสนาลัย</v>
          </cell>
          <cell r="K981">
            <v>3501700237942</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93888.03</v>
          </cell>
          <cell r="R981">
            <v>39698.870000000003</v>
          </cell>
          <cell r="S981" t="str">
            <v>จังหวัดฮอด</v>
          </cell>
          <cell r="T981" t="str">
            <v>ผบE.143</v>
          </cell>
          <cell r="U981">
            <v>2564</v>
          </cell>
          <cell r="V981" t="str">
            <v>ผบE159</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นางสาวอ้อย เสนาลัย</v>
          </cell>
          <cell r="BM981">
            <v>883263010039</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1825</v>
          </cell>
          <cell r="C982">
            <v>977</v>
          </cell>
          <cell r="D982">
            <v>9</v>
          </cell>
          <cell r="E982">
            <v>5</v>
          </cell>
          <cell r="F982">
            <v>2565</v>
          </cell>
          <cell r="G982">
            <v>800070685303</v>
          </cell>
          <cell r="H982" t="str">
            <v>นาย</v>
          </cell>
          <cell r="I982" t="str">
            <v>ต่าง</v>
          </cell>
          <cell r="J982" t="str">
            <v>ธิทา</v>
          </cell>
          <cell r="K982">
            <v>3501700237926</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190520.7</v>
          </cell>
          <cell r="R982">
            <v>53322.04</v>
          </cell>
          <cell r="S982" t="str">
            <v>จังหวัดฮอด</v>
          </cell>
          <cell r="T982" t="str">
            <v>ผบE.141</v>
          </cell>
          <cell r="U982">
            <v>2564</v>
          </cell>
          <cell r="V982" t="str">
            <v>ผบE157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นายต่าง ธิทา</v>
          </cell>
          <cell r="BM982">
            <v>883263010041</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1826</v>
          </cell>
          <cell r="C983">
            <v>978</v>
          </cell>
          <cell r="D983">
            <v>9</v>
          </cell>
          <cell r="E983">
            <v>5</v>
          </cell>
          <cell r="F983">
            <v>2565</v>
          </cell>
          <cell r="G983">
            <v>800058192686</v>
          </cell>
          <cell r="H983" t="str">
            <v>นางสาว</v>
          </cell>
          <cell r="I983" t="str">
            <v>จินพร</v>
          </cell>
          <cell r="J983" t="str">
            <v>จ่ามหลู่</v>
          </cell>
          <cell r="K983">
            <v>2501700017910</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92821.06</v>
          </cell>
          <cell r="R983">
            <v>15744.72</v>
          </cell>
          <cell r="S983" t="str">
            <v>จังหวัดฮอด</v>
          </cell>
          <cell r="T983" t="str">
            <v>ผบE.142</v>
          </cell>
          <cell r="U983">
            <v>2564</v>
          </cell>
          <cell r="V983" t="str">
            <v>ผบE158</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นางสาวจินพร จ่ามหลู่</v>
          </cell>
          <cell r="BM983">
            <v>883263010044</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1827</v>
          </cell>
          <cell r="C984">
            <v>979</v>
          </cell>
          <cell r="D984">
            <v>9</v>
          </cell>
          <cell r="E984">
            <v>5</v>
          </cell>
          <cell r="F984">
            <v>2565</v>
          </cell>
          <cell r="G984">
            <v>800043399743</v>
          </cell>
          <cell r="H984" t="str">
            <v>นาง</v>
          </cell>
          <cell r="I984" t="str">
            <v>เจียง</v>
          </cell>
          <cell r="J984" t="str">
            <v>จาติ</v>
          </cell>
          <cell r="K984">
            <v>3501700010131</v>
          </cell>
          <cell r="L984" t="str">
            <v>ดอยเต่า</v>
          </cell>
          <cell r="M984" t="str">
            <v>เชียงใหม่ 2</v>
          </cell>
          <cell r="N984">
            <v>8</v>
          </cell>
          <cell r="O984" t="str">
            <v>สินเชื่อพัฒนาองค์กรชุมชน (รายบุคคล)</v>
          </cell>
          <cell r="P984" t="str">
            <v>1.บุคคลค้ำประกัน</v>
          </cell>
          <cell r="Q984">
            <v>159748.06</v>
          </cell>
          <cell r="R984">
            <v>42770.96</v>
          </cell>
          <cell r="S984" t="str">
            <v>จังหวัดฮอด</v>
          </cell>
          <cell r="T984" t="str">
            <v>ผบE.178</v>
          </cell>
          <cell r="U984">
            <v>2564</v>
          </cell>
          <cell r="V984" t="str">
            <v>ผบE163</v>
          </cell>
          <cell r="W984">
            <v>2564</v>
          </cell>
          <cell r="X984"/>
          <cell r="Y984"/>
          <cell r="Z984"/>
          <cell r="AA984">
            <v>21</v>
          </cell>
          <cell r="AB984">
            <v>6</v>
          </cell>
          <cell r="AC984">
            <v>2564</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นางเจียง จาติ</v>
          </cell>
          <cell r="BM984">
            <v>883263010915</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1828</v>
          </cell>
          <cell r="C985">
            <v>980</v>
          </cell>
          <cell r="D985">
            <v>9</v>
          </cell>
          <cell r="E985">
            <v>5</v>
          </cell>
          <cell r="F985">
            <v>2565</v>
          </cell>
          <cell r="G985">
            <v>800077350067</v>
          </cell>
          <cell r="H985" t="str">
            <v>นางสาว</v>
          </cell>
          <cell r="I985" t="str">
            <v>ณัฐนิชา</v>
          </cell>
          <cell r="J985" t="str">
            <v>ขันเพ็ชร</v>
          </cell>
          <cell r="K985">
            <v>1500700074451</v>
          </cell>
          <cell r="L985" t="str">
            <v>สันป่าตอง</v>
          </cell>
          <cell r="M985" t="str">
            <v>เชียงใหม่ 3</v>
          </cell>
          <cell r="N985">
            <v>8</v>
          </cell>
          <cell r="O985" t="str">
            <v>สินเชื่อธนาคารประชาชน</v>
          </cell>
          <cell r="P985" t="str">
            <v>1.บุคคลค้ำประกัน</v>
          </cell>
          <cell r="Q985">
            <v>67930.850000000006</v>
          </cell>
          <cell r="R985">
            <v>23746.03</v>
          </cell>
          <cell r="S985" t="str">
            <v>แขวงเชียงใหม่</v>
          </cell>
          <cell r="T985" t="str">
            <v>ผบE.946</v>
          </cell>
          <cell r="U985">
            <v>2564</v>
          </cell>
          <cell r="V985"/>
          <cell r="W985"/>
          <cell r="X985">
            <v>13</v>
          </cell>
          <cell r="Y985">
            <v>12</v>
          </cell>
          <cell r="Z985">
            <v>2564</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นางสาวณัฐนิชา ขันเพ็ชร</v>
          </cell>
          <cell r="BM985">
            <v>883263011802</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1829</v>
          </cell>
          <cell r="C986">
            <v>981</v>
          </cell>
          <cell r="D986">
            <v>9</v>
          </cell>
          <cell r="E986">
            <v>5</v>
          </cell>
          <cell r="F986">
            <v>2565</v>
          </cell>
          <cell r="G986">
            <v>800039954618</v>
          </cell>
          <cell r="H986" t="str">
            <v>นาย</v>
          </cell>
          <cell r="I986" t="str">
            <v>วริทธิ์</v>
          </cell>
          <cell r="J986" t="str">
            <v>อินใจ</v>
          </cell>
          <cell r="K986">
            <v>1509900119383</v>
          </cell>
          <cell r="L986" t="str">
            <v>สันป่าตอง</v>
          </cell>
          <cell r="M986" t="str">
            <v>เชียงใหม่ 2</v>
          </cell>
          <cell r="N986">
            <v>8</v>
          </cell>
          <cell r="O986" t="str">
            <v>สินเชื่อธนาคารประชาชน</v>
          </cell>
          <cell r="P986" t="str">
            <v>1.บุคคลค้ำประกัน</v>
          </cell>
          <cell r="Q986">
            <v>87338</v>
          </cell>
          <cell r="R986">
            <v>31070.37</v>
          </cell>
          <cell r="S986" t="str">
            <v>แขวงเชียงใหม่</v>
          </cell>
          <cell r="T986" t="str">
            <v>ผบE.75</v>
          </cell>
          <cell r="U986">
            <v>2564</v>
          </cell>
          <cell r="V986" t="str">
            <v>ผบE3948</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นายวริทธิ์ อินใจ</v>
          </cell>
          <cell r="BM986">
            <v>883263011804</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1830</v>
          </cell>
          <cell r="C987">
            <v>982</v>
          </cell>
          <cell r="D987">
            <v>9</v>
          </cell>
          <cell r="E987">
            <v>5</v>
          </cell>
          <cell r="F987">
            <v>2565</v>
          </cell>
          <cell r="G987">
            <v>800026429020</v>
          </cell>
          <cell r="H987" t="str">
            <v>นางสาว</v>
          </cell>
          <cell r="I987" t="str">
            <v>รตนวฤนท์</v>
          </cell>
          <cell r="J987" t="str">
            <v>แสงรัตน์</v>
          </cell>
          <cell r="K987">
            <v>1501900002136</v>
          </cell>
          <cell r="L987" t="str">
            <v>สันป่าตอง</v>
          </cell>
          <cell r="M987" t="str">
            <v>เชียงใหม่ 2</v>
          </cell>
          <cell r="N987">
            <v>8</v>
          </cell>
          <cell r="O987" t="str">
            <v>สินเชื่อสวัสดิการ</v>
          </cell>
          <cell r="P987" t="str">
            <v>1.บุคคลค้ำประกัน</v>
          </cell>
          <cell r="Q987">
            <v>108597.48</v>
          </cell>
          <cell r="R987">
            <v>26279.18</v>
          </cell>
          <cell r="S987" t="str">
            <v>แขวงเชียงใหม่</v>
          </cell>
          <cell r="T987" t="str">
            <v>ผบE.74</v>
          </cell>
          <cell r="U987">
            <v>2564</v>
          </cell>
          <cell r="V987" t="str">
            <v>ผบE3955</v>
          </cell>
          <cell r="W987">
            <v>2564</v>
          </cell>
          <cell r="X987"/>
          <cell r="Y987"/>
          <cell r="Z987"/>
          <cell r="AA987">
            <v>23</v>
          </cell>
          <cell r="AB987">
            <v>11</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นางสาวรตนวฤนท์ แสงรัตน์</v>
          </cell>
          <cell r="BM987">
            <v>883263011805</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1831</v>
          </cell>
          <cell r="C988">
            <v>983</v>
          </cell>
          <cell r="D988">
            <v>9</v>
          </cell>
          <cell r="E988">
            <v>5</v>
          </cell>
          <cell r="F988">
            <v>2565</v>
          </cell>
          <cell r="G988">
            <v>800093299702</v>
          </cell>
          <cell r="H988" t="str">
            <v>นาย</v>
          </cell>
          <cell r="I988" t="str">
            <v>นีเงย์</v>
          </cell>
          <cell r="J988" t="str">
            <v>แกละมื่อโด่</v>
          </cell>
          <cell r="K988">
            <v>3500300283920</v>
          </cell>
          <cell r="L988" t="str">
            <v>บิ๊กซี หางดง</v>
          </cell>
          <cell r="M988" t="str">
            <v>เชียงใหม่ 2</v>
          </cell>
          <cell r="N988">
            <v>8</v>
          </cell>
          <cell r="O988" t="str">
            <v>สินเชื่อธนาคารประชาชน</v>
          </cell>
          <cell r="P988" t="str">
            <v>1.บุคคลค้ำประกัน</v>
          </cell>
          <cell r="Q988">
            <v>43463.07</v>
          </cell>
          <cell r="R988">
            <v>5826.55</v>
          </cell>
          <cell r="S988" t="str">
            <v>จังหวัดฮอด</v>
          </cell>
          <cell r="T988" t="str">
            <v>ผบE.19</v>
          </cell>
          <cell r="U988">
            <v>2564</v>
          </cell>
          <cell r="V988"/>
          <cell r="W988"/>
          <cell r="X988"/>
          <cell r="Y988"/>
          <cell r="Z988"/>
          <cell r="AA988">
            <v>24</v>
          </cell>
          <cell r="AB988">
            <v>6</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นายนีเงย์ แกละมื่อโด่</v>
          </cell>
          <cell r="BM988">
            <v>883263011917</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1832</v>
          </cell>
          <cell r="C989">
            <v>984</v>
          </cell>
          <cell r="D989">
            <v>9</v>
          </cell>
          <cell r="E989">
            <v>5</v>
          </cell>
          <cell r="F989">
            <v>2565</v>
          </cell>
          <cell r="G989">
            <v>800092580003</v>
          </cell>
          <cell r="H989" t="str">
            <v>นาง</v>
          </cell>
          <cell r="I989" t="str">
            <v>วรรณา</v>
          </cell>
          <cell r="J989" t="str">
            <v>กันธิมา</v>
          </cell>
          <cell r="K989">
            <v>3509900075684</v>
          </cell>
          <cell r="L989" t="str">
            <v>ดอยเต่า</v>
          </cell>
          <cell r="M989" t="str">
            <v>เชียงใหม่ 2</v>
          </cell>
          <cell r="N989">
            <v>8</v>
          </cell>
          <cell r="O989" t="str">
            <v>สินเชื่อห้องแถว</v>
          </cell>
          <cell r="P989" t="str">
            <v>1.บุคคลค้ำประกัน</v>
          </cell>
          <cell r="Q989">
            <v>39559.4</v>
          </cell>
          <cell r="R989">
            <v>1392.88</v>
          </cell>
          <cell r="S989" t="str">
            <v>แขวงเชียงใหม่</v>
          </cell>
          <cell r="T989" t="str">
            <v>ผบE.60</v>
          </cell>
          <cell r="U989">
            <v>2564</v>
          </cell>
          <cell r="V989" t="str">
            <v>ผบE3944</v>
          </cell>
          <cell r="W989">
            <v>2564</v>
          </cell>
          <cell r="X989"/>
          <cell r="Y989"/>
          <cell r="Z989"/>
          <cell r="AA989">
            <v>23</v>
          </cell>
          <cell r="AB989">
            <v>11</v>
          </cell>
          <cell r="AC989">
            <v>2564</v>
          </cell>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นางวรรณา กันธิมา</v>
          </cell>
          <cell r="BM989">
            <v>883263012075</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1833</v>
          </cell>
          <cell r="C990">
            <v>985</v>
          </cell>
          <cell r="D990">
            <v>9</v>
          </cell>
          <cell r="E990">
            <v>5</v>
          </cell>
          <cell r="F990">
            <v>2565</v>
          </cell>
          <cell r="G990">
            <v>800066724181</v>
          </cell>
          <cell r="H990" t="str">
            <v>นาย</v>
          </cell>
          <cell r="I990" t="str">
            <v>ศรีวรรณ์</v>
          </cell>
          <cell r="J990" t="str">
            <v>สิงห์บัว</v>
          </cell>
          <cell r="K990">
            <v>3501600165656</v>
          </cell>
          <cell r="L990" t="str">
            <v>ฮอด</v>
          </cell>
          <cell r="M990" t="str">
            <v>เชียงใหม่ 3</v>
          </cell>
          <cell r="N990">
            <v>8</v>
          </cell>
          <cell r="O990" t="str">
            <v>สินเชื่อพัฒนาองค์กรชุมชน</v>
          </cell>
          <cell r="P990" t="str">
            <v>1.บุคคลค้ำประกัน</v>
          </cell>
          <cell r="Q990">
            <v>60212.6</v>
          </cell>
          <cell r="R990">
            <v>11213.13</v>
          </cell>
          <cell r="S990" t="str">
            <v>จังหวัดฮอด</v>
          </cell>
          <cell r="T990" t="str">
            <v>ผบE.94</v>
          </cell>
          <cell r="U990">
            <v>2564</v>
          </cell>
          <cell r="V990" t="str">
            <v>ผบE133</v>
          </cell>
          <cell r="W990">
            <v>2564</v>
          </cell>
          <cell r="X990">
            <v>15</v>
          </cell>
          <cell r="Y990">
            <v>6</v>
          </cell>
          <cell r="Z990">
            <v>2564</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นายศรีวรรณ์ สิงห์บัว</v>
          </cell>
          <cell r="BM990">
            <v>888164010053</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1834</v>
          </cell>
          <cell r="C991">
            <v>986</v>
          </cell>
          <cell r="D991">
            <v>9</v>
          </cell>
          <cell r="E991">
            <v>5</v>
          </cell>
          <cell r="F991">
            <v>2565</v>
          </cell>
          <cell r="G991">
            <v>800102924019</v>
          </cell>
          <cell r="H991" t="str">
            <v>นาย</v>
          </cell>
          <cell r="I991" t="str">
            <v>ภรันยู</v>
          </cell>
          <cell r="J991" t="str">
            <v>วงศ์ปวน</v>
          </cell>
          <cell r="K991">
            <v>1500200166194</v>
          </cell>
          <cell r="L991" t="str">
            <v>จอมทอง</v>
          </cell>
          <cell r="M991" t="str">
            <v>เชียงใหม่ 3</v>
          </cell>
          <cell r="N991">
            <v>8</v>
          </cell>
          <cell r="O991" t="str">
            <v>สินเชื่อธนาคารประชาชน</v>
          </cell>
          <cell r="P991" t="str">
            <v>1.บุคคลค้ำประกัน</v>
          </cell>
          <cell r="Q991">
            <v>42157.93</v>
          </cell>
          <cell r="R991">
            <v>4172.9399999999996</v>
          </cell>
          <cell r="S991" t="str">
            <v>จังหวัดฮอด</v>
          </cell>
          <cell r="T991" t="str">
            <v>ผบE.442</v>
          </cell>
          <cell r="U991">
            <v>2564</v>
          </cell>
          <cell r="V991" t="str">
            <v>ผบE533</v>
          </cell>
          <cell r="W991">
            <v>2564</v>
          </cell>
          <cell r="X991"/>
          <cell r="Y991"/>
          <cell r="Z991"/>
          <cell r="AA991">
            <v>28</v>
          </cell>
          <cell r="AB991">
            <v>9</v>
          </cell>
          <cell r="AC991">
            <v>2564</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นายภรันยู วงศ์ปวน</v>
          </cell>
          <cell r="BM991">
            <v>888164010120</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1835</v>
          </cell>
          <cell r="C992">
            <v>987</v>
          </cell>
          <cell r="D992">
            <v>9</v>
          </cell>
          <cell r="E992">
            <v>5</v>
          </cell>
          <cell r="F992">
            <v>2565</v>
          </cell>
          <cell r="G992">
            <v>800106605150</v>
          </cell>
          <cell r="H992" t="str">
            <v>นางสาว</v>
          </cell>
          <cell r="I992" t="str">
            <v>อรธิชา</v>
          </cell>
          <cell r="J992" t="str">
            <v>พุฒหอม</v>
          </cell>
          <cell r="K992">
            <v>1670500220487</v>
          </cell>
          <cell r="L992" t="str">
            <v>บวกครกหลวง</v>
          </cell>
          <cell r="M992" t="str">
            <v>เชียงใหม่ 3</v>
          </cell>
          <cell r="N992">
            <v>8</v>
          </cell>
          <cell r="O992" t="str">
            <v>สินเชื่อผู้มีรายได้ประจำ Covid-19 (PSA)</v>
          </cell>
          <cell r="P992" t="str">
            <v>1.บุคคลค้ำประกัน</v>
          </cell>
          <cell r="Q992">
            <v>45833</v>
          </cell>
          <cell r="R992">
            <v>2020.37</v>
          </cell>
          <cell r="S992" t="str">
            <v>จังหวัดลำพูน</v>
          </cell>
          <cell r="T992" t="str">
            <v>ผบE.955</v>
          </cell>
          <cell r="U992">
            <v>2564</v>
          </cell>
          <cell r="V992" t="str">
            <v>ผบE1155</v>
          </cell>
          <cell r="W992">
            <v>2564</v>
          </cell>
          <cell r="X992">
            <v>21</v>
          </cell>
          <cell r="Y992">
            <v>9</v>
          </cell>
          <cell r="Z992">
            <v>2564</v>
          </cell>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นางสาวอรธิชา พุฒหอม</v>
          </cell>
          <cell r="BM992">
            <v>888164010095</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1836</v>
          </cell>
          <cell r="C993">
            <v>988</v>
          </cell>
          <cell r="D993">
            <v>9</v>
          </cell>
          <cell r="E993">
            <v>5</v>
          </cell>
          <cell r="F993">
            <v>2565</v>
          </cell>
          <cell r="G993">
            <v>800076714701</v>
          </cell>
          <cell r="H993" t="str">
            <v>นาง</v>
          </cell>
          <cell r="I993" t="str">
            <v>คำเอ้ย</v>
          </cell>
          <cell r="J993" t="str">
            <v>จันทร์เอื้อม</v>
          </cell>
          <cell r="K993">
            <v>3501600277543</v>
          </cell>
          <cell r="L993" t="str">
            <v>ฮอด</v>
          </cell>
          <cell r="M993" t="str">
            <v>เชียงใหม่ 3</v>
          </cell>
          <cell r="N993">
            <v>8</v>
          </cell>
          <cell r="O993" t="str">
            <v>สินเชื่อพัฒนาองค์กรชุมชน</v>
          </cell>
          <cell r="P993" t="str">
            <v>1.บุคคลค้ำประกัน</v>
          </cell>
          <cell r="Q993">
            <v>124671.1</v>
          </cell>
          <cell r="R993">
            <v>20522.75</v>
          </cell>
          <cell r="S993" t="str">
            <v>จังหวัดฮอด</v>
          </cell>
          <cell r="T993" t="str">
            <v>ผบE.439</v>
          </cell>
          <cell r="U993">
            <v>2564</v>
          </cell>
          <cell r="V993" t="str">
            <v>ผบE532</v>
          </cell>
          <cell r="W993">
            <v>2564</v>
          </cell>
          <cell r="X993"/>
          <cell r="Y993"/>
          <cell r="Z993"/>
          <cell r="AA993">
            <v>28</v>
          </cell>
          <cell r="AB993">
            <v>9</v>
          </cell>
          <cell r="AC993">
            <v>2564</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 xml:space="preserve">สืบทรัพย์ (คำสั่ง 9/5/2565) </v>
          </cell>
          <cell r="BC993"/>
          <cell r="BD993"/>
          <cell r="BE993"/>
          <cell r="BF993"/>
          <cell r="BG993"/>
          <cell r="BH993"/>
          <cell r="BI993"/>
          <cell r="BJ993"/>
          <cell r="BK993"/>
          <cell r="BL993" t="str">
            <v>นางคำเอ้ย จันทร์เอื้อม</v>
          </cell>
          <cell r="BM993">
            <v>888164010258</v>
          </cell>
          <cell r="BN993"/>
          <cell r="BO993"/>
          <cell r="BP993"/>
          <cell r="BQ993"/>
          <cell r="BR993"/>
          <cell r="BS993"/>
          <cell r="BT993"/>
          <cell r="BU993" t="str">
            <v>จันทร์นิภา</v>
          </cell>
          <cell r="BV993"/>
          <cell r="BW993"/>
          <cell r="BX993"/>
          <cell r="BY993"/>
          <cell r="BZ993"/>
          <cell r="CA993"/>
          <cell r="CB993"/>
          <cell r="CC993"/>
          <cell r="CD993"/>
          <cell r="CE993"/>
          <cell r="CF993"/>
          <cell r="CG993"/>
          <cell r="CH993"/>
          <cell r="CI993"/>
          <cell r="CJ993"/>
          <cell r="CK993"/>
          <cell r="CL993"/>
          <cell r="CM993"/>
          <cell r="CN993"/>
          <cell r="CO993"/>
        </row>
        <row r="994">
          <cell r="B994">
            <v>1837</v>
          </cell>
          <cell r="C994">
            <v>989</v>
          </cell>
          <cell r="D994">
            <v>13</v>
          </cell>
          <cell r="E994">
            <v>5</v>
          </cell>
          <cell r="F994">
            <v>2565</v>
          </cell>
          <cell r="G994">
            <v>800075642481</v>
          </cell>
          <cell r="H994" t="str">
            <v xml:space="preserve">นางสาว </v>
          </cell>
          <cell r="I994" t="str">
            <v xml:space="preserve">สุชาดา </v>
          </cell>
          <cell r="J994" t="str">
            <v>ทุมดี</v>
          </cell>
          <cell r="K994">
            <v>3560300600682</v>
          </cell>
          <cell r="L994" t="str">
            <v>บวกครกหลวง</v>
          </cell>
          <cell r="M994" t="str">
            <v>เชียงใหม่ 3</v>
          </cell>
          <cell r="N994">
            <v>8</v>
          </cell>
          <cell r="O994" t="str">
            <v>สินเชื่อที่อยู่อาศัย</v>
          </cell>
          <cell r="P994" t="str">
            <v>2.หลักทรัพย์ค้ำประกัน</v>
          </cell>
          <cell r="Q994">
            <v>262955.69</v>
          </cell>
          <cell r="R994">
            <v>47107.09</v>
          </cell>
          <cell r="S994" t="str">
            <v>จังหวัดเชียงใหม่</v>
          </cell>
          <cell r="T994" t="str">
            <v>ผบ.1431</v>
          </cell>
          <cell r="U994">
            <v>2563</v>
          </cell>
          <cell r="V994" t="str">
            <v>ผบ.2624</v>
          </cell>
          <cell r="W994">
            <v>2563</v>
          </cell>
          <cell r="X994">
            <v>2</v>
          </cell>
          <cell r="Y994">
            <v>11</v>
          </cell>
          <cell r="Z994">
            <v>2563</v>
          </cell>
          <cell r="AA994"/>
          <cell r="AB994"/>
          <cell r="AC994"/>
          <cell r="AD994"/>
          <cell r="AE994"/>
          <cell r="AF994"/>
          <cell r="AG994">
            <v>12</v>
          </cell>
          <cell r="AH994">
            <v>3</v>
          </cell>
          <cell r="AI994">
            <v>2564</v>
          </cell>
          <cell r="AJ994"/>
          <cell r="AK994"/>
          <cell r="AL994"/>
          <cell r="AM994" t="str">
            <v>โฉนด</v>
          </cell>
          <cell r="AN994">
            <v>17720</v>
          </cell>
          <cell r="AO994" t="str">
            <v>ฝายกวาง</v>
          </cell>
          <cell r="AP994" t="str">
            <v>เชียงคำ</v>
          </cell>
          <cell r="AQ994" t="str">
            <v>พะเยา</v>
          </cell>
          <cell r="AR994"/>
          <cell r="AS994"/>
          <cell r="AT994"/>
          <cell r="AU994"/>
          <cell r="AV994"/>
          <cell r="AW994"/>
          <cell r="AX994"/>
          <cell r="AY994"/>
          <cell r="AZ994"/>
          <cell r="BA994"/>
          <cell r="BB994" t="str">
            <v>ยึดทรัพย์จำนอง (คำสั่ง 13/5/2565) ข้ามเขต สำนักงานเดิมตั้งเรื่องยึดข้ามเขตให้แล้ว</v>
          </cell>
          <cell r="BC994"/>
          <cell r="BD994"/>
          <cell r="BE994"/>
          <cell r="BF994"/>
          <cell r="BG994"/>
          <cell r="BH994"/>
          <cell r="BI994"/>
          <cell r="BJ994"/>
          <cell r="BK994"/>
          <cell r="BL994" t="str">
            <v>นางสาว สุชาดา  ทุมดี</v>
          </cell>
          <cell r="BM994">
            <v>883263010149</v>
          </cell>
          <cell r="BN994"/>
          <cell r="BO994"/>
          <cell r="BP994"/>
          <cell r="BQ994"/>
          <cell r="BR994"/>
          <cell r="BS994"/>
          <cell r="BT994"/>
          <cell r="BU994" t="str">
            <v>ศรัญญู (ยึด)</v>
          </cell>
          <cell r="BV994"/>
          <cell r="BW994"/>
          <cell r="BX994"/>
          <cell r="BY994"/>
          <cell r="BZ994"/>
          <cell r="CA994"/>
          <cell r="CB994"/>
          <cell r="CC994"/>
          <cell r="CD994"/>
          <cell r="CE994"/>
          <cell r="CF994"/>
          <cell r="CG994"/>
          <cell r="CH994"/>
          <cell r="CI994"/>
          <cell r="CJ994"/>
          <cell r="CK994"/>
          <cell r="CL994"/>
          <cell r="CM994"/>
          <cell r="CN994"/>
          <cell r="CO994"/>
        </row>
        <row r="995">
          <cell r="B995">
            <v>1838</v>
          </cell>
          <cell r="C995">
            <v>990</v>
          </cell>
          <cell r="D995"/>
          <cell r="E995"/>
          <cell r="F995"/>
          <cell r="G995">
            <v>800046190990</v>
          </cell>
          <cell r="H995" t="str">
            <v>นาย</v>
          </cell>
          <cell r="I995" t="str">
            <v>ศรีนวล</v>
          </cell>
          <cell r="J995" t="str">
            <v>สันลาด</v>
          </cell>
          <cell r="K995">
            <v>3519900095421</v>
          </cell>
          <cell r="L995" t="str">
            <v>ไชยปราการ</v>
          </cell>
          <cell r="M995" t="str">
            <v>เชียงใหม่ 2</v>
          </cell>
          <cell r="N995">
            <v>8</v>
          </cell>
          <cell r="O995" t="str">
            <v>สินเชื่อธนาคารประชาชน</v>
          </cell>
          <cell r="P995" t="str">
            <v>1.บุคคลค้ำประกัน</v>
          </cell>
          <cell r="Q995">
            <v>60657</v>
          </cell>
          <cell r="R995">
            <v>9466.9599999999991</v>
          </cell>
          <cell r="S995" t="str">
            <v>จังหวัดฝาง</v>
          </cell>
          <cell r="T995" t="str">
            <v>ผบE.497</v>
          </cell>
          <cell r="U995" t="str">
            <v>2564</v>
          </cell>
          <cell r="V995" t="str">
            <v>ผบE695</v>
          </cell>
          <cell r="W995">
            <v>2564</v>
          </cell>
          <cell r="X995"/>
          <cell r="Y995"/>
          <cell r="Z995"/>
          <cell r="AA995">
            <v>15</v>
          </cell>
          <cell r="AB995">
            <v>11</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นายศรีนวล สันลาด</v>
          </cell>
          <cell r="BM995">
            <v>883162011490</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1839</v>
          </cell>
          <cell r="C996">
            <v>991</v>
          </cell>
          <cell r="D996">
            <v>1</v>
          </cell>
          <cell r="E996">
            <v>6</v>
          </cell>
          <cell r="F996">
            <v>2564</v>
          </cell>
          <cell r="G996">
            <v>800083936131</v>
          </cell>
          <cell r="H996" t="str">
            <v>นาย</v>
          </cell>
          <cell r="I996" t="str">
            <v xml:space="preserve">อภินันท์  </v>
          </cell>
          <cell r="J996" t="str">
            <v>พาพันธ์</v>
          </cell>
          <cell r="K996">
            <v>3342000125931</v>
          </cell>
          <cell r="L996" t="str">
            <v>พร้าว</v>
          </cell>
          <cell r="M996" t="str">
            <v>เชียงใหม่ 1</v>
          </cell>
          <cell r="N996">
            <v>8</v>
          </cell>
          <cell r="O996" t="str">
            <v>สินเชื่อแก้ไขปัญหาหนี้นอกระบบ PSA</v>
          </cell>
          <cell r="P996" t="str">
            <v>1.บุคคลค้ำประกัน</v>
          </cell>
          <cell r="Q996">
            <v>37257.93</v>
          </cell>
          <cell r="R996">
            <v>9782.67</v>
          </cell>
          <cell r="S996" t="str">
            <v>แขวงเชียงดาว</v>
          </cell>
          <cell r="T996" t="str">
            <v>ผบE.444</v>
          </cell>
          <cell r="U996">
            <v>2564</v>
          </cell>
          <cell r="V996" t="str">
            <v>ผบE645</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นายอภินันท์   พาพันธ์</v>
          </cell>
          <cell r="BM996">
            <v>883162013087</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1840</v>
          </cell>
          <cell r="C997">
            <v>992</v>
          </cell>
          <cell r="D997">
            <v>1</v>
          </cell>
          <cell r="E997">
            <v>6</v>
          </cell>
          <cell r="F997">
            <v>2564</v>
          </cell>
          <cell r="G997">
            <v>800076257040</v>
          </cell>
          <cell r="H997" t="str">
            <v>นาง</v>
          </cell>
          <cell r="I997" t="str">
            <v>จิริยากรณ์</v>
          </cell>
          <cell r="J997" t="str">
            <v>สมพันธ์</v>
          </cell>
          <cell r="K997">
            <v>3501100019979</v>
          </cell>
          <cell r="L997" t="str">
            <v>พร้าว</v>
          </cell>
          <cell r="M997" t="str">
            <v>เชียงใหม่ 1</v>
          </cell>
          <cell r="N997">
            <v>8</v>
          </cell>
          <cell r="O997" t="str">
            <v>สินเชื่อธนาคารประชาชน</v>
          </cell>
          <cell r="P997" t="str">
            <v>1.บุคคลค้ำประกัน</v>
          </cell>
          <cell r="Q997">
            <v>115742</v>
          </cell>
          <cell r="R997">
            <v>23537.439999999999</v>
          </cell>
          <cell r="S997" t="str">
            <v>แขวงเชียงดาว</v>
          </cell>
          <cell r="T997" t="str">
            <v>ผบE.447</v>
          </cell>
          <cell r="U997">
            <v>2564</v>
          </cell>
          <cell r="V997" t="str">
            <v>ผบE646</v>
          </cell>
          <cell r="W997">
            <v>2564</v>
          </cell>
          <cell r="X997"/>
          <cell r="Y997"/>
          <cell r="Z997"/>
          <cell r="AA997">
            <v>14</v>
          </cell>
          <cell r="AB997">
            <v>12</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นางจิริยากรณ์ สมพันธ์</v>
          </cell>
          <cell r="BM997">
            <v>883163010076</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1841</v>
          </cell>
          <cell r="C998">
            <v>993</v>
          </cell>
          <cell r="D998">
            <v>2</v>
          </cell>
          <cell r="E998">
            <v>4</v>
          </cell>
          <cell r="F998">
            <v>2564</v>
          </cell>
          <cell r="G998">
            <v>800083937600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4.ไม่มีหลักประกัน</v>
          </cell>
          <cell r="Q998">
            <v>29995</v>
          </cell>
          <cell r="R998">
            <v>9274.73</v>
          </cell>
          <cell r="S998" t="str">
            <v>จังหวัดฮอด</v>
          </cell>
          <cell r="T998" t="str">
            <v>ผบE.438</v>
          </cell>
          <cell r="U998">
            <v>2564</v>
          </cell>
          <cell r="V998" t="str">
            <v>ผบE531</v>
          </cell>
          <cell r="W998">
            <v>2564</v>
          </cell>
          <cell r="X998"/>
          <cell r="Y998"/>
          <cell r="Z998"/>
          <cell r="AA998">
            <v>28</v>
          </cell>
          <cell r="AB998">
            <v>9</v>
          </cell>
          <cell r="AC998">
            <v>2564</v>
          </cell>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888164010111</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1842</v>
          </cell>
          <cell r="C999">
            <v>994</v>
          </cell>
          <cell r="D999">
            <v>2</v>
          </cell>
          <cell r="E999">
            <v>4</v>
          </cell>
          <cell r="F999">
            <v>2564</v>
          </cell>
          <cell r="G999">
            <v>800026807720</v>
          </cell>
          <cell r="H999" t="str">
            <v>นาย</v>
          </cell>
          <cell r="I999" t="str">
            <v>สิงห์คำ</v>
          </cell>
          <cell r="J999" t="str">
            <v>สิงห์ทะ</v>
          </cell>
          <cell r="K999">
            <v>3501600322140</v>
          </cell>
          <cell r="L999" t="str">
            <v>ฮอด</v>
          </cell>
          <cell r="M999" t="str">
            <v>เชียงใหม่ 3</v>
          </cell>
          <cell r="N999">
            <v>8</v>
          </cell>
          <cell r="O999" t="str">
            <v>สินเชื่อธนาคารประชาชน</v>
          </cell>
          <cell r="P999" t="str">
            <v>1.บุคคลค้ำประกัน</v>
          </cell>
          <cell r="Q999">
            <v>29112</v>
          </cell>
          <cell r="R999">
            <v>24232.6</v>
          </cell>
          <cell r="S999" t="str">
            <v>จังหวัดฮอด</v>
          </cell>
          <cell r="T999" t="str">
            <v>ผบE.437</v>
          </cell>
          <cell r="U999">
            <v>2564</v>
          </cell>
          <cell r="V999" t="str">
            <v>ผบE530</v>
          </cell>
          <cell r="W999">
            <v>2564</v>
          </cell>
          <cell r="X999">
            <v>28</v>
          </cell>
          <cell r="Y999">
            <v>9</v>
          </cell>
          <cell r="Z999">
            <v>2564</v>
          </cell>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 xml:space="preserve">สืบทรัพย์ (คำสั่ง 9/5/2565) </v>
          </cell>
          <cell r="BC999"/>
          <cell r="BD999"/>
          <cell r="BE999"/>
          <cell r="BF999"/>
          <cell r="BG999"/>
          <cell r="BH999"/>
          <cell r="BI999"/>
          <cell r="BJ999"/>
          <cell r="BK999"/>
          <cell r="BL999" t="str">
            <v>นายสิงห์คำ สิงห์ทะ</v>
          </cell>
          <cell r="BM999">
            <v>888164010108</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1843</v>
          </cell>
          <cell r="C1000">
            <v>995</v>
          </cell>
          <cell r="D1000">
            <v>4</v>
          </cell>
          <cell r="E1000">
            <v>10</v>
          </cell>
          <cell r="F1000">
            <v>2565</v>
          </cell>
          <cell r="G1000">
            <v>800029654301</v>
          </cell>
          <cell r="H1000" t="str">
            <v>นาง</v>
          </cell>
          <cell r="I1000" t="str">
            <v>รรินภรณ์</v>
          </cell>
          <cell r="J1000" t="str">
            <v>ยาวุฒิ</v>
          </cell>
          <cell r="K1000">
            <v>3500900882689</v>
          </cell>
          <cell r="L1000" t="str">
            <v>ฝาง</v>
          </cell>
          <cell r="M1000" t="str">
            <v>เชียงใหม่ 2</v>
          </cell>
          <cell r="N1000">
            <v>8</v>
          </cell>
          <cell r="O1000" t="str">
            <v>สินเชื่อธนาคารประชาชน</v>
          </cell>
          <cell r="P1000" t="str">
            <v>1.บุคคลค้ำประกัน</v>
          </cell>
          <cell r="Q1000">
            <v>191248.55</v>
          </cell>
          <cell r="R1000">
            <v>9625.85</v>
          </cell>
          <cell r="S1000" t="str">
            <v>จังหวัดฝาง</v>
          </cell>
          <cell r="T1000" t="str">
            <v>ผบ.80</v>
          </cell>
          <cell r="U1000" t="str">
            <v>2557</v>
          </cell>
          <cell r="V1000" t="str">
            <v>ผบ.265</v>
          </cell>
          <cell r="W1000">
            <v>2557</v>
          </cell>
          <cell r="X1000"/>
          <cell r="Y1000"/>
          <cell r="Z1000"/>
          <cell r="AA1000">
            <v>27</v>
          </cell>
          <cell r="AB1000">
            <v>5</v>
          </cell>
          <cell r="AC1000">
            <v>2557</v>
          </cell>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t="str">
            <v>นางรรินภรณ์ ยาวุฒิ</v>
          </cell>
          <cell r="BM1000">
            <v>0</v>
          </cell>
          <cell r="BN1000"/>
          <cell r="BO1000"/>
          <cell r="BP1000"/>
          <cell r="BQ1000"/>
          <cell r="BR1000"/>
          <cell r="BS1000"/>
          <cell r="BT1000"/>
          <cell r="BU1000" t="str">
            <v>จันทร์นิภา</v>
          </cell>
          <cell r="BV1000"/>
          <cell r="BW1000"/>
          <cell r="BX1000"/>
          <cell r="BY1000"/>
          <cell r="BZ1000"/>
          <cell r="CA1000"/>
          <cell r="CB1000"/>
          <cell r="CC1000"/>
          <cell r="CD1000"/>
          <cell r="CE1000"/>
          <cell r="CF1000"/>
          <cell r="CG1000"/>
          <cell r="CH1000"/>
          <cell r="CI1000"/>
          <cell r="CJ1000"/>
          <cell r="CK1000"/>
          <cell r="CL1000"/>
          <cell r="CM1000"/>
          <cell r="CN1000"/>
          <cell r="CO1000"/>
        </row>
        <row r="1001">
          <cell r="B1001">
            <v>1844</v>
          </cell>
          <cell r="C1001">
            <v>996</v>
          </cell>
          <cell r="D1001">
            <v>9</v>
          </cell>
          <cell r="E1001">
            <v>5</v>
          </cell>
          <cell r="F1001">
            <v>2565</v>
          </cell>
          <cell r="G1001">
            <v>800094861765</v>
          </cell>
          <cell r="H1001" t="str">
            <v>นางสาว</v>
          </cell>
          <cell r="I1001" t="str">
            <v>พึงพิศ</v>
          </cell>
          <cell r="J1001" t="str">
            <v>ใจใหญ่</v>
          </cell>
          <cell r="K1001">
            <v>3500100200460</v>
          </cell>
          <cell r="L1001" t="str">
            <v>ดอยเต่า</v>
          </cell>
          <cell r="M1001" t="str">
            <v>เชียงใหม่ 3</v>
          </cell>
          <cell r="N1001">
            <v>8</v>
          </cell>
          <cell r="O1001" t="str">
            <v>สินเชื่อแก้ไขปัญหาหนี้นอกระบบ</v>
          </cell>
          <cell r="P1001" t="str">
            <v>1.บุคคลค้ำประกัน</v>
          </cell>
          <cell r="Q1001">
            <v>48964.41</v>
          </cell>
          <cell r="R1001">
            <v>4946.1899999999996</v>
          </cell>
          <cell r="S1001" t="str">
            <v>แขวงเชียงใหม่</v>
          </cell>
          <cell r="T1001" t="str">
            <v>ผบE.62</v>
          </cell>
          <cell r="U1001" t="str">
            <v>2564</v>
          </cell>
          <cell r="V1001" t="str">
            <v>ผบE.3943</v>
          </cell>
          <cell r="W1001">
            <v>2564</v>
          </cell>
          <cell r="X1001">
            <v>23</v>
          </cell>
          <cell r="Y1001">
            <v>11</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9/5/2565)//สืบทรัพย์//รายงานผล วันที่ 2/8/2565</v>
          </cell>
          <cell r="BC1001" t="str">
            <v/>
          </cell>
          <cell r="BD1001" t="str">
            <v/>
          </cell>
          <cell r="BE1001" t="str">
            <v/>
          </cell>
          <cell r="BF1001" t="str">
            <v/>
          </cell>
          <cell r="BG1001"/>
          <cell r="BH1001"/>
          <cell r="BI1001"/>
          <cell r="BJ1001"/>
          <cell r="BK1001"/>
          <cell r="BL1001" t="str">
            <v>นางสาวพึงพิศ ใจใหญ่</v>
          </cell>
          <cell r="BM1001">
            <v>883263012082</v>
          </cell>
          <cell r="BN1001"/>
          <cell r="BO1001"/>
          <cell r="BP1001" t="str">
            <v/>
          </cell>
          <cell r="BQ1001" t="str">
            <v/>
          </cell>
          <cell r="BR1001" t="str">
            <v/>
          </cell>
          <cell r="BS1001"/>
          <cell r="BT1001" t="str">
            <v>1.นางสาวพึงพิศ ใจใหญ่
2.นางสาวสุภาณี ศรีวิชัย</v>
          </cell>
          <cell r="BU1001"/>
          <cell r="BV1001" t="str">
            <v>จำเลยที่ 1
จำเลยที่ 2</v>
          </cell>
          <cell r="BW1001" t="str">
            <v xml:space="preserve">3-5001-00200-46-0
3-5001-00191-66-5
</v>
          </cell>
          <cell r="BX1001"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1" t="str">
            <v>พบทรัพย์</v>
          </cell>
          <cell r="BZ1001"/>
          <cell r="CA1001"/>
          <cell r="CB1001"/>
          <cell r="CC1001"/>
          <cell r="CD1001"/>
          <cell r="CE1001"/>
          <cell r="CF1001"/>
          <cell r="CG1001"/>
          <cell r="CH1001"/>
          <cell r="CI1001"/>
          <cell r="CJ1001"/>
          <cell r="CK1001"/>
          <cell r="CL1001"/>
          <cell r="CM1001"/>
          <cell r="CN1001"/>
          <cell r="CO1001"/>
        </row>
        <row r="1002">
          <cell r="B1002">
            <v>1845</v>
          </cell>
          <cell r="C1002">
            <v>997</v>
          </cell>
          <cell r="D1002">
            <v>9</v>
          </cell>
          <cell r="E1002">
            <v>5</v>
          </cell>
          <cell r="F1002">
            <v>2565</v>
          </cell>
          <cell r="G1002">
            <v>800017355945</v>
          </cell>
          <cell r="H1002" t="str">
            <v>นาย</v>
          </cell>
          <cell r="I1002" t="str">
            <v>อภิชาติ</v>
          </cell>
          <cell r="J1002" t="str">
            <v>ทิวพฤกษา</v>
          </cell>
          <cell r="K1002">
            <v>3500300334770</v>
          </cell>
          <cell r="L1002" t="str">
            <v>แม่แจ่ม</v>
          </cell>
          <cell r="M1002" t="str">
            <v>เชียงใหม่ 3</v>
          </cell>
          <cell r="N1002">
            <v>8</v>
          </cell>
          <cell r="O1002" t="str">
            <v>สินเชื่อแก้ไขปัญหาหนี้นอกระบบ</v>
          </cell>
          <cell r="P1002" t="str">
            <v>1.บุคคลค้ำประกัน</v>
          </cell>
          <cell r="Q1002">
            <v>34684.42</v>
          </cell>
          <cell r="R1002">
            <v>3032.42</v>
          </cell>
          <cell r="S1002" t="str">
            <v>จังหวัดฮอด</v>
          </cell>
          <cell r="T1002" t="str">
            <v>ผบE.285</v>
          </cell>
          <cell r="U1002">
            <v>2564</v>
          </cell>
          <cell r="V1002" t="str">
            <v>ผบE.575</v>
          </cell>
          <cell r="W1002">
            <v>2564</v>
          </cell>
          <cell r="X1002">
            <v>12</v>
          </cell>
          <cell r="Y1002">
            <v>10</v>
          </cell>
          <cell r="Z1002">
            <v>2564</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9/5/2565)//สืบแล้ว  รายงานผล วันที่ 21/6/2565</v>
          </cell>
          <cell r="BC1002" t="str">
            <v/>
          </cell>
          <cell r="BD1002" t="str">
            <v/>
          </cell>
          <cell r="BE1002" t="str">
            <v/>
          </cell>
          <cell r="BF1002" t="str">
            <v/>
          </cell>
          <cell r="BG1002"/>
          <cell r="BH1002"/>
          <cell r="BI1002"/>
          <cell r="BJ1002"/>
          <cell r="BK1002"/>
          <cell r="BL1002" t="str">
            <v>นายอภิชาติ ทิวพฤกษา</v>
          </cell>
          <cell r="BM1002">
            <v>883263012088</v>
          </cell>
          <cell r="BN1002"/>
          <cell r="BO1002"/>
          <cell r="BP1002" t="str">
            <v/>
          </cell>
          <cell r="BQ1002" t="str">
            <v/>
          </cell>
          <cell r="BR1002" t="str">
            <v/>
          </cell>
          <cell r="BS1002"/>
          <cell r="BT1002" t="str">
            <v>1.นายอภิชาติ  ทิวพฤกษา
2.นางสาวนงลักษณ์  นิรมลมณฑล
3.นายพร้อมรณชัย  ทะนันชัย
4.นางศุทัตสา  บุญมา</v>
          </cell>
          <cell r="BU1002"/>
          <cell r="BV1002" t="str">
            <v>จำเลยที่ 1
คู่สมรสจำเลยที่ 1
จำเลยที่ 2
คู่สมรสจำเลยที่ 2</v>
          </cell>
          <cell r="BW1002" t="str">
            <v>3-5003-00334-77-0
3-5003-00337-65-5
3-5009-00112-42-5
3-5019-00255-60-0</v>
          </cell>
          <cell r="BX1002"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2" t="str">
            <v>ไม่พบทรัพย์</v>
          </cell>
          <cell r="BZ1002"/>
          <cell r="CA1002">
            <v>4</v>
          </cell>
          <cell r="CB1002"/>
          <cell r="CC1002"/>
          <cell r="CD1002"/>
          <cell r="CE1002"/>
          <cell r="CF1002"/>
          <cell r="CG1002"/>
          <cell r="CH1002"/>
          <cell r="CI1002"/>
          <cell r="CJ1002"/>
          <cell r="CK1002"/>
          <cell r="CL1002"/>
          <cell r="CM1002"/>
          <cell r="CN1002"/>
          <cell r="CO1002"/>
        </row>
        <row r="1003">
          <cell r="B1003">
            <v>1846</v>
          </cell>
          <cell r="C1003">
            <v>998</v>
          </cell>
          <cell r="D1003"/>
          <cell r="E1003"/>
          <cell r="F1003"/>
          <cell r="G1003">
            <v>800065704531</v>
          </cell>
          <cell r="H1003" t="str">
            <v>นาง</v>
          </cell>
          <cell r="I1003" t="str">
            <v>กริพอ</v>
          </cell>
          <cell r="J1003" t="str">
            <v>ดวงคงสำเร็จ</v>
          </cell>
          <cell r="K1003">
            <v>8580176013319</v>
          </cell>
          <cell r="L1003" t="str">
            <v>ประตูช้างเผือก</v>
          </cell>
          <cell r="M1003" t="str">
            <v>เชียงใหม่ 1</v>
          </cell>
          <cell r="N1003">
            <v>8</v>
          </cell>
          <cell r="O1003" t="str">
            <v>สินเชื่อธนาคารประชาชน</v>
          </cell>
          <cell r="P1003" t="str">
            <v>1.บุคคลค้ำประกัน</v>
          </cell>
          <cell r="Q1003">
            <v>48773.01</v>
          </cell>
          <cell r="R1003">
            <v>7118.01</v>
          </cell>
          <cell r="S1003" t="str">
            <v>จังหวัดเทิง</v>
          </cell>
          <cell r="T1003" t="str">
            <v>ผบE.157</v>
          </cell>
          <cell r="U1003" t="str">
            <v>2563</v>
          </cell>
          <cell r="V1003" t="str">
            <v>ผบE.235</v>
          </cell>
          <cell r="W1003">
            <v>2563</v>
          </cell>
          <cell r="X1003">
            <v>28</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นางกริพอ ดวงคงสำเร็จ</v>
          </cell>
          <cell r="BM1003">
            <v>883162012653</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1847</v>
          </cell>
          <cell r="C1004">
            <v>999</v>
          </cell>
          <cell r="D1004"/>
          <cell r="E1004"/>
          <cell r="F1004"/>
          <cell r="G1004">
            <v>800004843119</v>
          </cell>
          <cell r="H1004" t="str">
            <v>นางสาว</v>
          </cell>
          <cell r="I1004" t="str">
            <v>จันทร์ศรี</v>
          </cell>
          <cell r="J1004" t="str">
            <v>ไพรพงค์</v>
          </cell>
          <cell r="K1004">
            <v>3510200007211</v>
          </cell>
          <cell r="L1004" t="str">
            <v>ประตูช้างเผือก</v>
          </cell>
          <cell r="M1004" t="str">
            <v>เชียงใหม่ 1</v>
          </cell>
          <cell r="N1004">
            <v>8</v>
          </cell>
          <cell r="O1004" t="str">
            <v>สินเชื่อพัฒนากลุ่มอาชีพ</v>
          </cell>
          <cell r="P1004" t="str">
            <v>1.บุคคลค้ำประกัน</v>
          </cell>
          <cell r="Q1004">
            <v>325065.03000000003</v>
          </cell>
          <cell r="R1004">
            <v>55841.73</v>
          </cell>
          <cell r="S1004" t="str">
            <v>จังหวัดเชียงใหม่</v>
          </cell>
          <cell r="T1004" t="str">
            <v>ผบ.561</v>
          </cell>
          <cell r="U1004" t="str">
            <v>2560</v>
          </cell>
          <cell r="V1004" t="str">
            <v>ผบ.1422</v>
          </cell>
          <cell r="W1004">
            <v>2560</v>
          </cell>
          <cell r="X1004"/>
          <cell r="Y1004"/>
          <cell r="Z1004"/>
          <cell r="AA1004">
            <v>26</v>
          </cell>
          <cell r="AB1004">
            <v>7</v>
          </cell>
          <cell r="AC1004">
            <v>2560</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10/5/2565) </v>
          </cell>
          <cell r="BC1004"/>
          <cell r="BD1004"/>
          <cell r="BE1004"/>
          <cell r="BF1004"/>
          <cell r="BG1004"/>
          <cell r="BH1004"/>
          <cell r="BI1004"/>
          <cell r="BJ1004"/>
          <cell r="BK1004"/>
          <cell r="BL1004" t="str">
            <v>นางสาวจันทร์ศรี ไพรพงค์</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1848</v>
          </cell>
          <cell r="C1005">
            <v>1000</v>
          </cell>
          <cell r="D1005"/>
          <cell r="E1005"/>
          <cell r="F1005"/>
          <cell r="G1005">
            <v>803050010989</v>
          </cell>
          <cell r="H1005" t="str">
            <v>นาย</v>
          </cell>
          <cell r="I1005" t="str">
            <v>กัมพล</v>
          </cell>
          <cell r="J1005" t="str">
            <v>นามฝั้น</v>
          </cell>
          <cell r="K1005">
            <v>3501200372638</v>
          </cell>
          <cell r="L1005" t="str">
            <v>มหาวิทยาลัยเชียงใหม่</v>
          </cell>
          <cell r="M1005" t="str">
            <v>เชียงใหม่ 2</v>
          </cell>
          <cell r="N1005">
            <v>8</v>
          </cell>
          <cell r="O1005"/>
          <cell r="P1005"/>
          <cell r="Q1005">
            <v>213994.62</v>
          </cell>
          <cell r="R1005">
            <v>92738.51</v>
          </cell>
          <cell r="S1005" t="str">
            <v>จังหวัดเชียงใหม่</v>
          </cell>
          <cell r="T1005" t="str">
            <v>ผบ.869</v>
          </cell>
          <cell r="U1005" t="str">
            <v>2561</v>
          </cell>
          <cell r="V1005" t="str">
            <v>ผบ.1364</v>
          </cell>
          <cell r="W1005">
            <v>2561</v>
          </cell>
          <cell r="X1005"/>
          <cell r="Y1005"/>
          <cell r="Z1005"/>
          <cell r="AA1005">
            <v>25</v>
          </cell>
          <cell r="AB1005">
            <v>6</v>
          </cell>
          <cell r="AC1005">
            <v>2561</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12/5/2565) </v>
          </cell>
          <cell r="BC1005"/>
          <cell r="BD1005"/>
          <cell r="BE1005"/>
          <cell r="BF1005"/>
          <cell r="BG1005"/>
          <cell r="BH1005"/>
          <cell r="BI1005"/>
          <cell r="BJ1005"/>
          <cell r="BK1005"/>
          <cell r="BL1005" t="str">
            <v>นายกัมพล นามฝั้น</v>
          </cell>
          <cell r="BM1005">
            <v>0</v>
          </cell>
          <cell r="BN1005"/>
          <cell r="BO1005"/>
          <cell r="BP1005"/>
          <cell r="BQ1005"/>
          <cell r="BR1005"/>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1849</v>
          </cell>
          <cell r="C1006">
            <v>1001</v>
          </cell>
          <cell r="D1006">
            <v>9</v>
          </cell>
          <cell r="E1006">
            <v>5</v>
          </cell>
          <cell r="F1006">
            <v>2565</v>
          </cell>
          <cell r="G1006">
            <v>8800008728878</v>
          </cell>
          <cell r="H1006" t="str">
            <v>นาย</v>
          </cell>
          <cell r="I1006" t="str">
            <v>ธนบดี</v>
          </cell>
          <cell r="J1006" t="str">
            <v>ผันผาย</v>
          </cell>
          <cell r="K1006">
            <v>3450600694718</v>
          </cell>
          <cell r="L1006" t="str">
            <v>เชียงดาว</v>
          </cell>
          <cell r="M1006" t="str">
            <v>เชียงใหม่ 2</v>
          </cell>
          <cell r="N1006">
            <v>8</v>
          </cell>
          <cell r="O1006" t="str">
            <v>สินเชื่อสวัสดิการ</v>
          </cell>
          <cell r="P1006" t="str">
            <v>1.บุคคลค้ำประกัน</v>
          </cell>
          <cell r="Q1006">
            <v>131546.6</v>
          </cell>
          <cell r="R1006">
            <v>46339.64</v>
          </cell>
          <cell r="S1006" t="str">
            <v>จังหวัดเชียงคำ</v>
          </cell>
          <cell r="T1006" t="str">
            <v>ผบE.390</v>
          </cell>
          <cell r="U1006">
            <v>2564</v>
          </cell>
          <cell r="V1006" t="str">
            <v>ผบE.438</v>
          </cell>
          <cell r="W1006">
            <v>2564</v>
          </cell>
          <cell r="X1006"/>
          <cell r="Y1006"/>
          <cell r="Z1006"/>
          <cell r="AA1006">
            <v>20</v>
          </cell>
          <cell r="AB1006">
            <v>9</v>
          </cell>
          <cell r="AC1006">
            <v>2564</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 xml:space="preserve">สืบทรัพย์ (คำสั่ง 9/5/2565) </v>
          </cell>
          <cell r="BC1006"/>
          <cell r="BD1006">
            <v>31</v>
          </cell>
          <cell r="BE1006">
            <v>1</v>
          </cell>
          <cell r="BF1006">
            <v>2567</v>
          </cell>
          <cell r="BG1006"/>
          <cell r="BH1006"/>
          <cell r="BI1006"/>
          <cell r="BJ1006"/>
          <cell r="BK1006"/>
          <cell r="BL1006" t="str">
            <v>นายธนบดี ผันผาย</v>
          </cell>
          <cell r="BM1006">
            <v>883162011219</v>
          </cell>
          <cell r="BN1006"/>
          <cell r="BO1006"/>
          <cell r="BP1006"/>
          <cell r="BQ1006">
            <v>7</v>
          </cell>
          <cell r="BR1006">
            <v>2567</v>
          </cell>
          <cell r="BS1006"/>
          <cell r="BT1006"/>
          <cell r="BU1006" t="str">
            <v>จันทร์นิภา</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1850</v>
          </cell>
          <cell r="C1007">
            <v>1002</v>
          </cell>
          <cell r="D1007">
            <v>18</v>
          </cell>
          <cell r="E1007">
            <v>5</v>
          </cell>
          <cell r="F1007">
            <v>2565</v>
          </cell>
          <cell r="G1007">
            <v>800029554790</v>
          </cell>
          <cell r="H1007" t="str">
            <v>นาย</v>
          </cell>
          <cell r="I1007" t="str">
            <v>สราวุธ</v>
          </cell>
          <cell r="J1007" t="str">
            <v>บุษย์ศรี</v>
          </cell>
          <cell r="K1007">
            <v>1100701370341</v>
          </cell>
          <cell r="L1007" t="str">
            <v>หนองหอย</v>
          </cell>
          <cell r="M1007" t="str">
            <v>เชียงใหม่ 1</v>
          </cell>
          <cell r="N1007">
            <v>8</v>
          </cell>
          <cell r="O1007" t="str">
            <v>สินเชื่อธนาคารประชาชน</v>
          </cell>
          <cell r="P1007" t="str">
            <v>1.บุคคลค้ำประกัน</v>
          </cell>
          <cell r="Q1007">
            <v>149990</v>
          </cell>
          <cell r="R1007">
            <v>14513</v>
          </cell>
          <cell r="S1007" t="str">
            <v>แขวงเชียงใหม่</v>
          </cell>
          <cell r="T1007" t="str">
            <v>ผบ.6876</v>
          </cell>
          <cell r="U1007" t="str">
            <v>2558</v>
          </cell>
          <cell r="V1007" t="str">
            <v>ผบ.7706</v>
          </cell>
          <cell r="W1007">
            <v>2558</v>
          </cell>
          <cell r="X1007">
            <v>13</v>
          </cell>
          <cell r="Y1007">
            <v>10</v>
          </cell>
          <cell r="Z1007">
            <v>2558</v>
          </cell>
          <cell r="AA1007"/>
          <cell r="AB1007"/>
          <cell r="AC1007"/>
          <cell r="AD1007">
            <v>13</v>
          </cell>
          <cell r="AE1007">
            <v>10</v>
          </cell>
          <cell r="AF1007">
            <v>2558</v>
          </cell>
          <cell r="AG1007">
            <v>11</v>
          </cell>
          <cell r="AH1007">
            <v>9</v>
          </cell>
          <cell r="AI1007">
            <v>2560</v>
          </cell>
          <cell r="AJ1007"/>
          <cell r="AK1007"/>
          <cell r="AL1007"/>
          <cell r="AM1007" t="str">
            <v>โฉนด</v>
          </cell>
          <cell r="AN1007">
            <v>43708</v>
          </cell>
          <cell r="AO1007" t="str">
            <v>ไหล่หิน</v>
          </cell>
          <cell r="AP1007" t="str">
            <v>เกาะคา</v>
          </cell>
          <cell r="AQ1007" t="str">
            <v>ลำปาง</v>
          </cell>
          <cell r="AR1007"/>
          <cell r="AS1007"/>
          <cell r="AT1007"/>
          <cell r="AU1007"/>
          <cell r="AV1007"/>
          <cell r="AW1007"/>
          <cell r="AX1007"/>
          <cell r="AY1007"/>
          <cell r="AZ1007"/>
          <cell r="BA1007"/>
          <cell r="BB1007" t="str">
            <v>ยึดทรัพย์ สำนักงานอื่นฟ้องและสืบทรัพย์ (คำสั่ง 18/5/2565) ข้ามเขต</v>
          </cell>
          <cell r="BC1007"/>
          <cell r="BD1007"/>
          <cell r="BE1007"/>
          <cell r="BF1007"/>
          <cell r="BG1007"/>
          <cell r="BH1007"/>
          <cell r="BI1007"/>
          <cell r="BJ1007"/>
          <cell r="BK1007"/>
          <cell r="BL1007" t="str">
            <v>นายสราวุธ บุษย์ศรี</v>
          </cell>
          <cell r="BM1007">
            <v>823558010207</v>
          </cell>
          <cell r="BN1007"/>
          <cell r="BO1007"/>
          <cell r="BP1007"/>
          <cell r="BQ1007"/>
          <cell r="BR1007"/>
          <cell r="BS1007"/>
          <cell r="BT1007"/>
          <cell r="BU1007" t="str">
            <v>สารุทธ์ (ยึด)</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1851</v>
          </cell>
          <cell r="C1008">
            <v>1003</v>
          </cell>
          <cell r="D1008">
            <v>26</v>
          </cell>
          <cell r="E1008">
            <v>5</v>
          </cell>
          <cell r="F1008">
            <v>2565</v>
          </cell>
          <cell r="G1008" t="str">
            <v>800092650863,
80009265089</v>
          </cell>
          <cell r="H1008" t="str">
            <v>นางสาว</v>
          </cell>
          <cell r="I1008" t="str">
            <v>รัตนาพร</v>
          </cell>
          <cell r="J1008" t="str">
            <v>กายเพชร์</v>
          </cell>
          <cell r="K1008">
            <v>1509901588689</v>
          </cell>
          <cell r="L1008" t="str">
            <v>มหาวิทยาลัยเชียงใหม่</v>
          </cell>
          <cell r="M1008" t="str">
            <v>เชียงใหม่ 1</v>
          </cell>
          <cell r="N1008">
            <v>8</v>
          </cell>
          <cell r="O1008" t="str">
            <v>สินเชื่อแก้ไข้ปัญหาหนี้นอกระบบ PSA ระยะที่ 2,
สินเชื่อธนาคารประชาชน</v>
          </cell>
          <cell r="P1008" t="str">
            <v>1.บุคคลค้ำประกัน</v>
          </cell>
          <cell r="Q1008">
            <v>79956.91</v>
          </cell>
          <cell r="R1008">
            <v>12463.75</v>
          </cell>
          <cell r="S1008" t="str">
            <v>แขวงเชียงใหม่</v>
          </cell>
          <cell r="T1008" t="str">
            <v>ผบE.3194</v>
          </cell>
          <cell r="U1008" t="str">
            <v>2564</v>
          </cell>
          <cell r="V1008" t="str">
            <v>ผบE.766</v>
          </cell>
          <cell r="W1008">
            <v>2565</v>
          </cell>
          <cell r="X1008">
            <v>28</v>
          </cell>
          <cell r="Y1008">
            <v>2</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นางสาวรัตนาพร กายเพชร์</v>
          </cell>
          <cell r="BM1008">
            <v>883263012014</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1852</v>
          </cell>
          <cell r="C1009">
            <v>1004</v>
          </cell>
          <cell r="D1009">
            <v>26</v>
          </cell>
          <cell r="E1009">
            <v>5</v>
          </cell>
          <cell r="F1009">
            <v>2565</v>
          </cell>
          <cell r="G1009">
            <v>800117931769</v>
          </cell>
          <cell r="H1009" t="str">
            <v>นาย</v>
          </cell>
          <cell r="I1009" t="str">
            <v>ศตวรรษ</v>
          </cell>
          <cell r="J1009" t="str">
            <v>พรามไธสง</v>
          </cell>
          <cell r="K1009">
            <v>1570500171398</v>
          </cell>
          <cell r="L1009" t="str">
            <v>มีโชคพลาซ่า</v>
          </cell>
          <cell r="M1009" t="str">
            <v>เชียงใหม่ 2</v>
          </cell>
          <cell r="N1009">
            <v>8</v>
          </cell>
          <cell r="O1009" t="str">
            <v>สินเชื่อธนาคารประชาชนหนี้นอกระบบ PSA ระยะ3</v>
          </cell>
          <cell r="P1009" t="str">
            <v>1.บุคคลค้ำประกัน</v>
          </cell>
          <cell r="Q1009">
            <v>35686.47</v>
          </cell>
          <cell r="R1009">
            <v>1407.09</v>
          </cell>
          <cell r="S1009" t="str">
            <v>จังหวัดเทิง</v>
          </cell>
          <cell r="T1009" t="str">
            <v>ผบE.204</v>
          </cell>
          <cell r="U1009" t="str">
            <v>2565</v>
          </cell>
          <cell r="V1009" t="str">
            <v>ผบE.434</v>
          </cell>
          <cell r="W1009">
            <v>2565</v>
          </cell>
          <cell r="X1009">
            <v>21</v>
          </cell>
          <cell r="Y1009">
            <v>3</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26/5/2565) </v>
          </cell>
          <cell r="BC1009"/>
          <cell r="BD1009"/>
          <cell r="BE1009"/>
          <cell r="BF1009"/>
          <cell r="BG1009"/>
          <cell r="BH1009"/>
          <cell r="BI1009"/>
          <cell r="BJ1009"/>
          <cell r="BK1009"/>
          <cell r="BL1009" t="str">
            <v>นายศตวรรษ พรามไธสง</v>
          </cell>
          <cell r="BM1009">
            <v>883264010402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1853</v>
          </cell>
          <cell r="C1010">
            <v>1005</v>
          </cell>
          <cell r="D1010">
            <v>30</v>
          </cell>
          <cell r="E1010">
            <v>5</v>
          </cell>
          <cell r="F1010">
            <v>2565</v>
          </cell>
          <cell r="G1010">
            <v>800352020211</v>
          </cell>
          <cell r="H1010" t="str">
            <v>นาย</v>
          </cell>
          <cell r="I1010" t="str">
            <v>สุทิน</v>
          </cell>
          <cell r="J1010" t="str">
            <v>เพ็ชรอัยรา</v>
          </cell>
          <cell r="K1010">
            <v>5100299066436</v>
          </cell>
          <cell r="L1010" t="str">
            <v>เชียงใหม่</v>
          </cell>
          <cell r="M1010" t="str">
            <v>เชียงใหม่ 1</v>
          </cell>
          <cell r="N1010">
            <v>8</v>
          </cell>
          <cell r="O1010" t="str">
            <v>สินเชื่อสวัสดิการ</v>
          </cell>
          <cell r="P1010" t="str">
            <v>1.บุคคลค้ำประกัน</v>
          </cell>
          <cell r="Q1010">
            <v>901724.93</v>
          </cell>
          <cell r="R1010">
            <v>364450.86</v>
          </cell>
          <cell r="S1010" t="str">
            <v>จังหวัดเชียงใหม่</v>
          </cell>
          <cell r="T1010" t="str">
            <v>ผบE.1243</v>
          </cell>
          <cell r="U1010" t="str">
            <v>2564</v>
          </cell>
          <cell r="V1010" t="str">
            <v>ผบE.513</v>
          </cell>
          <cell r="W1010">
            <v>2565</v>
          </cell>
          <cell r="X1010">
            <v>25</v>
          </cell>
          <cell r="Y1010">
            <v>4</v>
          </cell>
          <cell r="Z1010">
            <v>2565</v>
          </cell>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นายสุทิน เพ็ชรอัยรา</v>
          </cell>
          <cell r="BM1010">
            <v>823561010842</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1854</v>
          </cell>
          <cell r="C1011">
            <v>1006</v>
          </cell>
          <cell r="D1011">
            <v>30</v>
          </cell>
          <cell r="E1011">
            <v>5</v>
          </cell>
          <cell r="F1011">
            <v>2565</v>
          </cell>
          <cell r="G1011">
            <v>800030207255</v>
          </cell>
          <cell r="H1011" t="str">
            <v>นาย</v>
          </cell>
          <cell r="I1011" t="str">
            <v>ขวัญ</v>
          </cell>
          <cell r="J1011" t="str">
            <v>โยวะราช</v>
          </cell>
          <cell r="K1011">
            <v>3560300949855</v>
          </cell>
          <cell r="L1011" t="str">
            <v>เชียงใหม่</v>
          </cell>
          <cell r="M1011" t="str">
            <v>เชียงใหม่ 1</v>
          </cell>
          <cell r="N1011">
            <v>8</v>
          </cell>
          <cell r="O1011" t="str">
            <v>สินเชื่อธนาคารประชาชน</v>
          </cell>
          <cell r="P1011" t="str">
            <v>1.บุคคลค้ำประกัน</v>
          </cell>
          <cell r="Q1011">
            <v>122908</v>
          </cell>
          <cell r="R1011">
            <v>24006.86</v>
          </cell>
          <cell r="S1011" t="str">
            <v>แขวงเชียงใหม่</v>
          </cell>
          <cell r="T1011" t="str">
            <v>ผบ.39057</v>
          </cell>
          <cell r="U1011" t="str">
            <v>2558</v>
          </cell>
          <cell r="V1011" t="str">
            <v>ผบ.9992</v>
          </cell>
          <cell r="W1011">
            <v>2558</v>
          </cell>
          <cell r="X1011"/>
          <cell r="Y1011"/>
          <cell r="Z1011"/>
          <cell r="AA1011">
            <v>19</v>
          </cell>
          <cell r="AB1011">
            <v>12</v>
          </cell>
          <cell r="AC1011">
            <v>2558</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30/5/2565) </v>
          </cell>
          <cell r="BC1011"/>
          <cell r="BD1011"/>
          <cell r="BE1011"/>
          <cell r="BF1011"/>
          <cell r="BG1011"/>
          <cell r="BH1011"/>
          <cell r="BI1011"/>
          <cell r="BJ1011"/>
          <cell r="BK1011"/>
          <cell r="BL1011" t="str">
            <v>นายขวัญ โยวะราช</v>
          </cell>
          <cell r="BM1011">
            <v>823558010521</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1855</v>
          </cell>
          <cell r="C1012">
            <v>1007</v>
          </cell>
          <cell r="D1012">
            <v>24</v>
          </cell>
          <cell r="E1012">
            <v>5</v>
          </cell>
          <cell r="F1012">
            <v>2565</v>
          </cell>
          <cell r="G1012">
            <v>800076227894</v>
          </cell>
          <cell r="H1012" t="str">
            <v>นาย</v>
          </cell>
          <cell r="I1012" t="str">
            <v>นัทนันท์</v>
          </cell>
          <cell r="J1012" t="str">
            <v>เจริญสันติกุล</v>
          </cell>
          <cell r="K1012">
            <v>2580100026305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104641</v>
          </cell>
          <cell r="R1012">
            <v>31209.920000000013</v>
          </cell>
          <cell r="S1012" t="str">
            <v>จังหวัดเชียงคำ</v>
          </cell>
          <cell r="T1012" t="str">
            <v>ผบE126</v>
          </cell>
          <cell r="U1012" t="str">
            <v>2565</v>
          </cell>
          <cell r="V1012" t="str">
            <v>ผบE.224</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นายนัทนันท์ เจริญสันติกุล</v>
          </cell>
          <cell r="BM1012">
            <v>883165010027</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1856</v>
          </cell>
          <cell r="C1013">
            <v>1008</v>
          </cell>
          <cell r="D1013">
            <v>24</v>
          </cell>
          <cell r="E1013">
            <v>5</v>
          </cell>
          <cell r="F1013">
            <v>2565</v>
          </cell>
          <cell r="G1013">
            <v>800076227886</v>
          </cell>
          <cell r="H1013" t="str">
            <v>นางสาว</v>
          </cell>
          <cell r="I1013" t="str">
            <v>ดวงดาว</v>
          </cell>
          <cell r="J1013" t="str">
            <v>เวียงคำ</v>
          </cell>
          <cell r="K1013">
            <v>3560300616465</v>
          </cell>
          <cell r="L1013" t="str">
            <v>เซ็นทรัล แอร์พอร์ต พลาซ่า เชียงใหม่</v>
          </cell>
          <cell r="M1013" t="str">
            <v>เชียงใหม่ 1</v>
          </cell>
          <cell r="N1013">
            <v>8</v>
          </cell>
          <cell r="O1013" t="str">
            <v>สินเชื่อธนาคารประชาชน</v>
          </cell>
          <cell r="P1013" t="str">
            <v>1.บุคคลค้ำประกัน</v>
          </cell>
          <cell r="Q1013">
            <v>100552.3</v>
          </cell>
          <cell r="R1013">
            <v>27512.569999999992</v>
          </cell>
          <cell r="S1013" t="str">
            <v>จังหวัดเชียงคำ</v>
          </cell>
          <cell r="T1013" t="str">
            <v>ผบE127</v>
          </cell>
          <cell r="U1013" t="str">
            <v>2566</v>
          </cell>
          <cell r="V1013" t="str">
            <v>ผบE.225</v>
          </cell>
          <cell r="W1013">
            <v>2565</v>
          </cell>
          <cell r="X1013">
            <v>14</v>
          </cell>
          <cell r="Y1013">
            <v>3</v>
          </cell>
          <cell r="Z1013">
            <v>2565</v>
          </cell>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 xml:space="preserve">สืบทรัพย์ (คำสั่ง 24/5/2565) </v>
          </cell>
          <cell r="BC1013"/>
          <cell r="BD1013"/>
          <cell r="BE1013"/>
          <cell r="BF1013"/>
          <cell r="BG1013"/>
          <cell r="BH1013"/>
          <cell r="BI1013"/>
          <cell r="BJ1013"/>
          <cell r="BK1013"/>
          <cell r="BL1013" t="str">
            <v>นางสาวดวงดาว เวียงคำ</v>
          </cell>
          <cell r="BM1013">
            <v>883164010448</v>
          </cell>
          <cell r="BN1013"/>
          <cell r="BO1013"/>
          <cell r="BP1013"/>
          <cell r="BQ1013"/>
          <cell r="BR1013"/>
          <cell r="BS1013"/>
          <cell r="BT1013"/>
          <cell r="BU1013" t="str">
            <v>จันทร์นิภา</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1857</v>
          </cell>
          <cell r="C1014">
            <v>1009</v>
          </cell>
          <cell r="D1014">
            <v>13</v>
          </cell>
          <cell r="E1014">
            <v>6</v>
          </cell>
          <cell r="F1014">
            <v>2565</v>
          </cell>
          <cell r="G1014" t="str">
            <v>800096985208 , 800096985190</v>
          </cell>
          <cell r="H1014" t="str">
            <v>นาย</v>
          </cell>
          <cell r="I1014" t="str">
            <v>ธัชธนเดช</v>
          </cell>
          <cell r="J1014" t="str">
            <v>งานดี</v>
          </cell>
          <cell r="K1014">
            <v>1560100200897</v>
          </cell>
          <cell r="L1014" t="str">
            <v>นิมมานเหมินทร์</v>
          </cell>
          <cell r="M1014" t="str">
            <v>เชียงใหม่ 1</v>
          </cell>
          <cell r="N1014">
            <v>8</v>
          </cell>
          <cell r="O1014" t="str">
            <v>สินเชื่อเคหะและสินเชื่อไทรทอง</v>
          </cell>
          <cell r="P1014" t="str">
            <v>2.หลักทรัพย์ค้ำประกัน</v>
          </cell>
          <cell r="Q1014">
            <v>2160991.9900000002</v>
          </cell>
          <cell r="R1014">
            <v>90033.62</v>
          </cell>
          <cell r="S1014" t="str">
            <v>จังหวัดพะเยา</v>
          </cell>
          <cell r="T1014" t="str">
            <v>ผบE994</v>
          </cell>
          <cell r="U1014" t="str">
            <v>2563</v>
          </cell>
          <cell r="V1014" t="str">
            <v>ผบE116</v>
          </cell>
          <cell r="W1014">
            <v>2565</v>
          </cell>
          <cell r="X1014">
            <v>25</v>
          </cell>
          <cell r="Y1014">
            <v>1</v>
          </cell>
          <cell r="Z1014">
            <v>2565</v>
          </cell>
          <cell r="AA1014"/>
          <cell r="AB1014"/>
          <cell r="AC1014"/>
          <cell r="AD1014"/>
          <cell r="AE1014"/>
          <cell r="AF1014"/>
          <cell r="AG1014"/>
          <cell r="AH1014"/>
          <cell r="AI1014"/>
          <cell r="AJ1014"/>
          <cell r="AK1014"/>
          <cell r="AL1014"/>
          <cell r="AM1014" t="str">
            <v>ห้องชุด</v>
          </cell>
          <cell r="AN1014" t="str">
            <v>51/23</v>
          </cell>
          <cell r="AO1014" t="str">
            <v>สุเทพ</v>
          </cell>
          <cell r="AP1014" t="str">
            <v>เมืองเชียงใหม่</v>
          </cell>
          <cell r="AQ1014" t="str">
            <v>เชียงใหม่</v>
          </cell>
          <cell r="AR1014"/>
          <cell r="AS1014"/>
          <cell r="AT1014"/>
          <cell r="AU1014"/>
          <cell r="AV1014"/>
          <cell r="AW1014"/>
          <cell r="AX1014"/>
          <cell r="AY1014"/>
          <cell r="AZ1014"/>
          <cell r="BA1014"/>
          <cell r="BB1014" t="str">
            <v>ยึดทรัพย์จำนอง (คำสั่ง 13/6/2565)</v>
          </cell>
          <cell r="BC1014"/>
          <cell r="BD1014"/>
          <cell r="BE1014"/>
          <cell r="BF1014"/>
          <cell r="BG1014"/>
          <cell r="BH1014"/>
          <cell r="BI1014"/>
          <cell r="BJ1014"/>
          <cell r="BK1014"/>
          <cell r="BL1014" t="str">
            <v>นายธัชธนเดช งานดี</v>
          </cell>
          <cell r="BM1014">
            <v>883163011611</v>
          </cell>
          <cell r="BN1014"/>
          <cell r="BO1014"/>
          <cell r="BP1014"/>
          <cell r="BQ1014"/>
          <cell r="BR1014"/>
          <cell r="BS1014"/>
          <cell r="BT1014"/>
          <cell r="BU1014" t="str">
            <v>สารุทธ์ (ยึด)</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1858</v>
          </cell>
          <cell r="C1015">
            <v>1010</v>
          </cell>
          <cell r="D1015">
            <v>14</v>
          </cell>
          <cell r="E1015">
            <v>6</v>
          </cell>
          <cell r="F1015">
            <v>2565</v>
          </cell>
          <cell r="G1015">
            <v>800040836721</v>
          </cell>
          <cell r="H1015" t="str">
            <v>นางสาว</v>
          </cell>
          <cell r="I1015" t="str">
            <v>ศิริขวัญ</v>
          </cell>
          <cell r="J1015" t="str">
            <v>มาตา</v>
          </cell>
          <cell r="K1015">
            <v>1570500030042</v>
          </cell>
          <cell r="L1015" t="str">
            <v>ท่าแพ</v>
          </cell>
          <cell r="M1015" t="str">
            <v>เชียงใหม่ 1</v>
          </cell>
          <cell r="N1015">
            <v>8</v>
          </cell>
          <cell r="O1015" t="str">
            <v>สินเชื่อธนาคารประชาชน</v>
          </cell>
          <cell r="P1015" t="str">
            <v>1.บุคคลค้ำประกัน</v>
          </cell>
          <cell r="Q1015">
            <v>133332</v>
          </cell>
          <cell r="R1015">
            <v>79439.570000000007</v>
          </cell>
          <cell r="S1015" t="str">
            <v>แขวงเชียงราย</v>
          </cell>
          <cell r="T1015" t="str">
            <v>ผบE.328</v>
          </cell>
          <cell r="U1015" t="str">
            <v>2563</v>
          </cell>
          <cell r="V1015" t="str">
            <v>ผบE.383</v>
          </cell>
          <cell r="W1015">
            <v>2563</v>
          </cell>
          <cell r="X1015"/>
          <cell r="Y1015"/>
          <cell r="Z1015"/>
          <cell r="AA1015">
            <v>26</v>
          </cell>
          <cell r="AB1015">
            <v>8</v>
          </cell>
          <cell r="AC1015">
            <v>2563</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 xml:space="preserve">สืบทรัพย์ (คำสั่ง 14/6/2565) </v>
          </cell>
          <cell r="BC1015"/>
          <cell r="BD1015"/>
          <cell r="BE1015"/>
          <cell r="BF1015"/>
          <cell r="BG1015"/>
          <cell r="BH1015"/>
          <cell r="BI1015"/>
          <cell r="BJ1015"/>
          <cell r="BK1015"/>
          <cell r="BL1015" t="str">
            <v>นางสาวศิริขวัญ มาตา</v>
          </cell>
          <cell r="BM1015">
            <v>823559010157</v>
          </cell>
          <cell r="BN1015"/>
          <cell r="BO1015"/>
          <cell r="BP1015"/>
          <cell r="BQ1015"/>
          <cell r="BR1015"/>
          <cell r="BS1015"/>
          <cell r="BT1015"/>
          <cell r="BU1015" t="str">
            <v>จันทร์นิภา</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1859</v>
          </cell>
          <cell r="C1016">
            <v>1011</v>
          </cell>
          <cell r="D1016">
            <v>14</v>
          </cell>
          <cell r="E1016">
            <v>6</v>
          </cell>
          <cell r="F1016">
            <v>2565</v>
          </cell>
          <cell r="G1016">
            <v>800069246216</v>
          </cell>
          <cell r="H1016" t="str">
            <v>นาย</v>
          </cell>
          <cell r="I1016" t="str">
            <v>จักรกริช</v>
          </cell>
          <cell r="J1016" t="str">
            <v>เป็งศิริ</v>
          </cell>
          <cell r="K1016">
            <v>1501100080655</v>
          </cell>
          <cell r="L1016" t="str">
            <v>ราษฏร์อุทิศหาดใหญ่</v>
          </cell>
          <cell r="M1016" t="str">
            <v>สงขลา 2</v>
          </cell>
          <cell r="N1016">
            <v>18</v>
          </cell>
          <cell r="O1016" t="str">
            <v>สินเชื่อธนาคารประชาชน</v>
          </cell>
          <cell r="P1016" t="str">
            <v>1.บุคคลค้ำประกัน</v>
          </cell>
          <cell r="Q1016">
            <v>33623.279999999999</v>
          </cell>
          <cell r="R1016">
            <v>11273.19</v>
          </cell>
          <cell r="S1016" t="str">
            <v>จังหวัดปากพนัง</v>
          </cell>
          <cell r="T1016" t="str">
            <v>ผบ.84</v>
          </cell>
          <cell r="U1016" t="str">
            <v>2564</v>
          </cell>
          <cell r="V1016" t="str">
            <v>ผบ.83</v>
          </cell>
          <cell r="W1016">
            <v>2564</v>
          </cell>
          <cell r="X1016"/>
          <cell r="Y1016"/>
          <cell r="Z1016"/>
          <cell r="AA1016">
            <v>7</v>
          </cell>
          <cell r="AB1016">
            <v>6</v>
          </cell>
          <cell r="AC1016">
            <v>2564</v>
          </cell>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สืบทรัพย์ (คำสั่ง14/6/2565)</v>
          </cell>
          <cell r="BC1016"/>
          <cell r="BD1016"/>
          <cell r="BE1016"/>
          <cell r="BF1016"/>
          <cell r="BG1016"/>
          <cell r="BH1016"/>
          <cell r="BI1016"/>
          <cell r="BJ1016"/>
          <cell r="BK1016"/>
          <cell r="BL1016" t="str">
            <v>นายจักรกริช เป็งศิริ</v>
          </cell>
          <cell r="BM1016">
            <v>0</v>
          </cell>
          <cell r="BN1016"/>
          <cell r="BO1016"/>
          <cell r="BP1016"/>
          <cell r="BQ1016"/>
          <cell r="BR1016"/>
          <cell r="BS1016"/>
          <cell r="BT1016"/>
          <cell r="BU1016" t="str">
            <v>นพวิสต์ (สืบ)</v>
          </cell>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1860</v>
          </cell>
          <cell r="C1017">
            <v>1012</v>
          </cell>
          <cell r="D1017">
            <v>20</v>
          </cell>
          <cell r="E1017">
            <v>6</v>
          </cell>
          <cell r="F1017">
            <v>2565</v>
          </cell>
          <cell r="G1017">
            <v>800037423459</v>
          </cell>
          <cell r="H1017" t="str">
            <v>นาย</v>
          </cell>
          <cell r="I1017" t="str">
            <v>ทนงชัย</v>
          </cell>
          <cell r="J1017" t="str">
            <v>ขันทปราบ</v>
          </cell>
          <cell r="K1017"/>
          <cell r="L1017"/>
          <cell r="M1017"/>
          <cell r="N1017"/>
          <cell r="O1017" t="str">
            <v>สินเชื่อเพื่อพัฒนากลุ่มอาชีพ</v>
          </cell>
          <cell r="P1017" t="str">
            <v>1.บุคคลค้ำประกัน</v>
          </cell>
          <cell r="Q1017"/>
          <cell r="R1017"/>
          <cell r="S1017"/>
          <cell r="T1017"/>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นายทนงชัย ขันทปราบ</v>
          </cell>
          <cell r="BM1017">
            <v>883264010100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1861</v>
          </cell>
          <cell r="C1018">
            <v>1013</v>
          </cell>
          <cell r="D1018">
            <v>21</v>
          </cell>
          <cell r="E1018">
            <v>6</v>
          </cell>
          <cell r="F1018">
            <v>2565</v>
          </cell>
          <cell r="G1018">
            <v>800096151314</v>
          </cell>
          <cell r="H1018" t="str">
            <v>นางสาว</v>
          </cell>
          <cell r="I1018" t="str">
            <v>นริศรา</v>
          </cell>
          <cell r="J1018" t="str">
            <v>ขวานทอง</v>
          </cell>
          <cell r="K1018" t="str">
            <v>1 5099 01072 45 3</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181244</v>
          </cell>
          <cell r="R1018">
            <v>37697.29</v>
          </cell>
          <cell r="S1018" t="str">
            <v>แขวงเชียงใหม่</v>
          </cell>
          <cell r="T1018" t="str">
            <v>ผบE780</v>
          </cell>
          <cell r="U1018">
            <v>2565</v>
          </cell>
          <cell r="V1018" t="str">
            <v>ผบE1101</v>
          </cell>
          <cell r="W1018">
            <v>2565</v>
          </cell>
          <cell r="X1018">
            <v>8</v>
          </cell>
          <cell r="Y1018">
            <v>3</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นางสาวนริศรา ขวานทอง</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1862</v>
          </cell>
          <cell r="C1019">
            <v>1014</v>
          </cell>
          <cell r="D1019">
            <v>21</v>
          </cell>
          <cell r="E1019">
            <v>6</v>
          </cell>
          <cell r="F1019">
            <v>2565</v>
          </cell>
          <cell r="G1019">
            <v>800085642497</v>
          </cell>
          <cell r="H1019" t="str">
            <v>นาย</v>
          </cell>
          <cell r="I1019" t="str">
            <v>อานนท์</v>
          </cell>
          <cell r="J1019" t="str">
            <v>นิลสุวรรณ</v>
          </cell>
          <cell r="K1019" t="str">
            <v>1 5099 00108 88 8</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58560</v>
          </cell>
          <cell r="R1019">
            <v>15918.93</v>
          </cell>
          <cell r="S1019" t="str">
            <v>แขวงเชียงใหม่</v>
          </cell>
          <cell r="T1019" t="str">
            <v>ผบE781</v>
          </cell>
          <cell r="U1019">
            <v>2565</v>
          </cell>
          <cell r="V1019" t="str">
            <v>ผบE3283</v>
          </cell>
          <cell r="W1019">
            <v>2565</v>
          </cell>
          <cell r="X1019">
            <v>6</v>
          </cell>
          <cell r="Y1019">
            <v>6</v>
          </cell>
          <cell r="Z1019">
            <v>2565</v>
          </cell>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นายอานนท์ นิลสุวรรณ</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1863</v>
          </cell>
          <cell r="C1020">
            <v>1015</v>
          </cell>
          <cell r="D1020">
            <v>21</v>
          </cell>
          <cell r="E1020">
            <v>6</v>
          </cell>
          <cell r="F1020">
            <v>2565</v>
          </cell>
          <cell r="G1020" t="str">
            <v>800094725754, 
80008363406</v>
          </cell>
          <cell r="H1020" t="str">
            <v>นางสาว</v>
          </cell>
          <cell r="I1020" t="str">
            <v>พัชรินทร์</v>
          </cell>
          <cell r="J1020" t="str">
            <v>รักชาติ</v>
          </cell>
          <cell r="K1020" t="str">
            <v>1 2501 00239 31 1</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92458</v>
          </cell>
          <cell r="R1020">
            <v>25894</v>
          </cell>
          <cell r="S1020" t="str">
            <v>แขวงเชียงใหม่</v>
          </cell>
          <cell r="T1020" t="str">
            <v>ผบE783</v>
          </cell>
          <cell r="U1020">
            <v>2565</v>
          </cell>
          <cell r="V1020" t="str">
            <v>ผบE2178</v>
          </cell>
          <cell r="W1020">
            <v>2565</v>
          </cell>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นางสาวพัชรินทร์ รักชาติ</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1864</v>
          </cell>
          <cell r="C1021">
            <v>1016</v>
          </cell>
          <cell r="D1021">
            <v>21</v>
          </cell>
          <cell r="E1021">
            <v>6</v>
          </cell>
          <cell r="F1021">
            <v>2565</v>
          </cell>
          <cell r="G1021" t="str">
            <v>800094173203, 
800095428770</v>
          </cell>
          <cell r="H1021" t="str">
            <v>นาย</v>
          </cell>
          <cell r="I1021" t="str">
            <v>สัจจานนท์</v>
          </cell>
          <cell r="J1021" t="str">
            <v>วัฒนาศุภสิริกุล</v>
          </cell>
          <cell r="K1021" t="str">
            <v>1 5710 00040 92 9</v>
          </cell>
          <cell r="L1021" t="str">
            <v>เซ็นทรัล แอร์พอร์ต พลาซ่า เชียงใหม่</v>
          </cell>
          <cell r="M1021" t="str">
            <v>เชียงใหม่ 1</v>
          </cell>
          <cell r="N1021">
            <v>8</v>
          </cell>
          <cell r="O1021" t="str">
            <v>สินเชื่อธนาคารประชาชน</v>
          </cell>
          <cell r="P1021" t="str">
            <v>1.บุคคลค้ำประกัน</v>
          </cell>
          <cell r="Q1021">
            <v>80548</v>
          </cell>
          <cell r="R1021">
            <v>18252</v>
          </cell>
          <cell r="S1021" t="str">
            <v>แขวงเวียงป่าเป้า</v>
          </cell>
          <cell r="T1021" t="str">
            <v>ผบE9</v>
          </cell>
          <cell r="U1021">
            <v>2565</v>
          </cell>
          <cell r="V1021" t="str">
            <v>ผบE47</v>
          </cell>
          <cell r="W1021">
            <v>2565</v>
          </cell>
          <cell r="X1021">
            <v>28</v>
          </cell>
          <cell r="Y1021">
            <v>2</v>
          </cell>
          <cell r="Z1021">
            <v>2565</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นายสัจจานนท์ วัฒนาศุภสิริกุล</v>
          </cell>
          <cell r="BM1021">
            <v>0</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1865</v>
          </cell>
          <cell r="C1022">
            <v>1017</v>
          </cell>
          <cell r="D1022">
            <v>21</v>
          </cell>
          <cell r="E1022">
            <v>6</v>
          </cell>
          <cell r="F1022">
            <v>2565</v>
          </cell>
          <cell r="G1022">
            <v>800078803981</v>
          </cell>
          <cell r="H1022" t="str">
            <v>นาง</v>
          </cell>
          <cell r="I1022" t="str">
            <v>อนงค์นาง</v>
          </cell>
          <cell r="J1022" t="str">
            <v>พิศูจน์</v>
          </cell>
          <cell r="K1022">
            <v>3529900177282</v>
          </cell>
          <cell r="L1022" t="str">
            <v>เซ็นทรัล แอร์พอร์ต พลาซ่า เชียงใหม่</v>
          </cell>
          <cell r="M1022" t="str">
            <v>เชียงใหม่ 1</v>
          </cell>
          <cell r="N1022">
            <v>8</v>
          </cell>
          <cell r="O1022" t="str">
            <v>สินเชื่ออุปโภคบริโภคเพื่อสังคม</v>
          </cell>
          <cell r="P1022" t="str">
            <v>1.บุคคลค้ำประกัน</v>
          </cell>
          <cell r="Q1022">
            <v>30818</v>
          </cell>
          <cell r="R1022">
            <v>5189.76</v>
          </cell>
          <cell r="S1022" t="str">
            <v>แขวงเชียงใหม่</v>
          </cell>
          <cell r="T1022" t="str">
            <v>ผบE4148</v>
          </cell>
          <cell r="U1022">
            <v>2563</v>
          </cell>
          <cell r="V1022" t="str">
            <v>ผบE3803</v>
          </cell>
          <cell r="W1022">
            <v>2564</v>
          </cell>
          <cell r="X1022">
            <v>9</v>
          </cell>
          <cell r="Y1022">
            <v>11</v>
          </cell>
          <cell r="Z1022">
            <v>2564</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นางอนงค์นาง พิศูจน์</v>
          </cell>
          <cell r="BM1022">
            <v>883163011868</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1866</v>
          </cell>
          <cell r="C1023">
            <v>1018</v>
          </cell>
          <cell r="D1023">
            <v>21</v>
          </cell>
          <cell r="E1023">
            <v>6</v>
          </cell>
          <cell r="F1023">
            <v>2565</v>
          </cell>
          <cell r="G1023">
            <v>800094153262</v>
          </cell>
          <cell r="H1023" t="str">
            <v>นาย</v>
          </cell>
          <cell r="I1023" t="str">
            <v>สิงห์คำ</v>
          </cell>
          <cell r="J1023" t="str">
            <v>จันทร์ใหม่</v>
          </cell>
          <cell r="K1023">
            <v>3500400377772</v>
          </cell>
          <cell r="L1023" t="str">
            <v>เซ็นทรัล แอร์พอร์ต พลาซ่า เชียงใหม่</v>
          </cell>
          <cell r="M1023" t="str">
            <v>เชียงใหม่ 1</v>
          </cell>
          <cell r="N1023">
            <v>8</v>
          </cell>
          <cell r="O1023" t="str">
            <v>สินเชื่อแก้ไชปัญหาหนี้นอกระบบ</v>
          </cell>
          <cell r="P1023" t="str">
            <v>1.บุคคลค้ำประกัน</v>
          </cell>
          <cell r="Q1023">
            <v>49166</v>
          </cell>
          <cell r="R1023">
            <v>7557.14</v>
          </cell>
          <cell r="S1023" t="str">
            <v>แขวงเชียงใหม่</v>
          </cell>
          <cell r="T1023" t="str">
            <v>ผบE4157</v>
          </cell>
          <cell r="U1023">
            <v>2563</v>
          </cell>
          <cell r="V1023" t="str">
            <v>ผบE3398</v>
          </cell>
          <cell r="W1023">
            <v>2564</v>
          </cell>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cell r="BI1023"/>
          <cell r="BJ1023"/>
          <cell r="BK1023"/>
          <cell r="BL1023" t="str">
            <v>นายสิงห์คำ จันทร์ใหม่</v>
          </cell>
          <cell r="BM1023">
            <v>883163011864</v>
          </cell>
          <cell r="BN1023"/>
          <cell r="BO1023"/>
          <cell r="BP1023"/>
          <cell r="BQ1023"/>
          <cell r="BR1023"/>
          <cell r="BS1023"/>
          <cell r="BT1023"/>
          <cell r="BU1023"/>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1867</v>
          </cell>
          <cell r="C1024">
            <v>1019</v>
          </cell>
          <cell r="D1024">
            <v>1</v>
          </cell>
          <cell r="E1024">
            <v>7</v>
          </cell>
          <cell r="F1024">
            <v>2565</v>
          </cell>
          <cell r="G1024">
            <v>800053669399</v>
          </cell>
          <cell r="H1024" t="str">
            <v>นาง</v>
          </cell>
          <cell r="I1024" t="str">
            <v xml:space="preserve">จันศรี </v>
          </cell>
          <cell r="J1024" t="str">
            <v>จิตสุข</v>
          </cell>
          <cell r="K1024">
            <v>3500300180705</v>
          </cell>
          <cell r="L1024" t="str">
            <v>แม่แจ่ม</v>
          </cell>
          <cell r="M1024" t="str">
            <v>เชียงใหม่ 3</v>
          </cell>
          <cell r="N1024">
            <v>8</v>
          </cell>
          <cell r="O1024" t="str">
            <v>สินเชื่อพัฒนาองค์กรชุมชน(รายบุคคล)</v>
          </cell>
          <cell r="P1024" t="str">
            <v>1.บุคคลค้ำประกัน</v>
          </cell>
          <cell r="Q1024">
            <v>53803.86</v>
          </cell>
          <cell r="R1024">
            <v>14648.66</v>
          </cell>
          <cell r="S1024" t="str">
            <v>จังหวัดฮอด</v>
          </cell>
          <cell r="T1024" t="str">
            <v>ผบ.63</v>
          </cell>
          <cell r="U1024" t="str">
            <v>2564</v>
          </cell>
          <cell r="V1024" t="str">
            <v>ผบ.78</v>
          </cell>
          <cell r="W1024">
            <v>2564</v>
          </cell>
          <cell r="X1024"/>
          <cell r="Y1024"/>
          <cell r="Z1024"/>
          <cell r="AA1024">
            <v>21</v>
          </cell>
          <cell r="AB1024">
            <v>6</v>
          </cell>
          <cell r="AC1024">
            <v>2564</v>
          </cell>
          <cell r="AD1024"/>
          <cell r="AE1024"/>
          <cell r="AF1024"/>
          <cell r="AG1024"/>
          <cell r="AH1024"/>
          <cell r="AI1024"/>
          <cell r="AJ1024"/>
          <cell r="AK1024"/>
          <cell r="AL1024"/>
          <cell r="AM1024" t="str">
            <v>โฉนด</v>
          </cell>
          <cell r="AN1024" t="str">
            <v>8453</v>
          </cell>
          <cell r="AO1024" t="str">
            <v>ช่างเคิ่ง</v>
          </cell>
          <cell r="AP1024" t="str">
            <v>แม่แจ่ม</v>
          </cell>
          <cell r="AQ1024" t="str">
            <v>เชียงใหม่</v>
          </cell>
          <cell r="AR1024"/>
          <cell r="AS1024"/>
          <cell r="AT1024"/>
          <cell r="AU1024"/>
          <cell r="AV1024"/>
          <cell r="AW1024"/>
          <cell r="AX1024"/>
          <cell r="AY1024"/>
          <cell r="AZ1024"/>
          <cell r="BA1024"/>
          <cell r="BB1024" t="str">
            <v>ยึดทรัพย์ (คำสั่ง 1/7/2565)//สำนักงานอื่นฟ้องและสืบทรัพย์</v>
          </cell>
          <cell r="BC1024"/>
          <cell r="BD1024"/>
          <cell r="BE1024"/>
          <cell r="BF1024"/>
          <cell r="BG1024"/>
          <cell r="BH1024"/>
          <cell r="BI1024"/>
          <cell r="BJ1024"/>
          <cell r="BK1024"/>
          <cell r="BL1024" t="str">
            <v>นางจันศรี  จิตสุข</v>
          </cell>
          <cell r="BM1024">
            <v>883263010601</v>
          </cell>
          <cell r="BN1024"/>
          <cell r="BO1024"/>
          <cell r="BP1024"/>
          <cell r="BQ1024"/>
          <cell r="BR1024"/>
          <cell r="BS1024"/>
          <cell r="BT1024"/>
          <cell r="BU1024" t="str">
            <v>สารุทธ์ (ยึด)</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1868</v>
          </cell>
          <cell r="C1025">
            <v>1020</v>
          </cell>
          <cell r="D1025">
            <v>4</v>
          </cell>
          <cell r="E1025">
            <v>7</v>
          </cell>
          <cell r="F1025">
            <v>2565</v>
          </cell>
          <cell r="G1025">
            <v>800038037381</v>
          </cell>
          <cell r="H1025" t="str">
            <v>นาย</v>
          </cell>
          <cell r="I1025" t="str">
            <v>ศุภกิจ</v>
          </cell>
          <cell r="J1025" t="str">
            <v>จินะใจ</v>
          </cell>
          <cell r="K1025"/>
          <cell r="L1025"/>
          <cell r="M1025"/>
          <cell r="N1025"/>
          <cell r="O1025" t="str">
            <v>สินเชื่อธนาคารประชาชน</v>
          </cell>
          <cell r="P1025"/>
          <cell r="Q1025"/>
          <cell r="R1025"/>
          <cell r="S1025" t="str">
            <v>แขวงเชียงใหม่</v>
          </cell>
          <cell r="T1025" t="str">
            <v>ผบ.2448</v>
          </cell>
          <cell r="U1025" t="str">
            <v>2560</v>
          </cell>
          <cell r="V1025" t="str">
            <v>ผบ.5727</v>
          </cell>
          <cell r="W1025">
            <v>2560</v>
          </cell>
          <cell r="X1025"/>
          <cell r="Y1025"/>
          <cell r="Z1025"/>
          <cell r="AA1025">
            <v>8</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ถอนการยึดทรัพย์และบังคับคดี (คำสั่ง 4/7/2565)เนื่องจากลูกหนี้ชำระหนี้ปิดบัญชีแล้ว (ให้ถอนการยึดแทน)//ถอนการยึดแล้ว วันที่ 18/7/2565</v>
          </cell>
          <cell r="BC1025"/>
          <cell r="BD1025"/>
          <cell r="BE1025"/>
          <cell r="BF1025"/>
          <cell r="BG1025"/>
          <cell r="BH1025"/>
          <cell r="BI1025"/>
          <cell r="BJ1025"/>
          <cell r="BK1025"/>
          <cell r="BL1025" t="str">
            <v>นายศุภกิจ จินะใจ</v>
          </cell>
          <cell r="BM1025">
            <v>0</v>
          </cell>
          <cell r="BN1025"/>
          <cell r="BO1025"/>
          <cell r="BP1025"/>
          <cell r="BQ1025"/>
          <cell r="BR1025"/>
          <cell r="BS1025"/>
          <cell r="BT1025"/>
          <cell r="BU1025" t="str">
            <v>ธนกร</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1869</v>
          </cell>
          <cell r="C1026">
            <v>1021</v>
          </cell>
          <cell r="D1026">
            <v>20</v>
          </cell>
          <cell r="E1026">
            <v>7</v>
          </cell>
          <cell r="F1026">
            <v>2565</v>
          </cell>
          <cell r="G1026">
            <v>800006380235</v>
          </cell>
          <cell r="H1026" t="str">
            <v>นาย</v>
          </cell>
          <cell r="I1026" t="str">
            <v>วรพจน์</v>
          </cell>
          <cell r="J1026" t="str">
            <v>เตียวกุล</v>
          </cell>
          <cell r="K1026">
            <v>3500900376864</v>
          </cell>
          <cell r="L1026" t="str">
            <v>มหาวิทยาลัยเชียงใหม่</v>
          </cell>
          <cell r="M1026" t="str">
            <v>เชียงใหม่ 2</v>
          </cell>
          <cell r="N1026">
            <v>8</v>
          </cell>
          <cell r="O1026" t="str">
            <v>สินเชื่อโครงการสวัสดิการเงินกู้สมาชิก ช.พ.ค.</v>
          </cell>
          <cell r="P1026" t="str">
            <v>1.บุคคลค้ำประกัน</v>
          </cell>
          <cell r="Q1026">
            <v>1067927.3999999999</v>
          </cell>
          <cell r="R1026">
            <v>75104.039999999994</v>
          </cell>
          <cell r="S1026" t="str">
            <v>จังหวัดเชียงใหม่</v>
          </cell>
          <cell r="T1026" t="str">
            <v>ผบ.2008</v>
          </cell>
          <cell r="U1026" t="str">
            <v>2562</v>
          </cell>
          <cell r="V1026" t="str">
            <v>ผบ.2323</v>
          </cell>
          <cell r="W1026">
            <v>2562</v>
          </cell>
          <cell r="X1026"/>
          <cell r="Y1026"/>
          <cell r="Z1026"/>
          <cell r="AA1026">
            <v>24</v>
          </cell>
          <cell r="AB1026">
            <v>10</v>
          </cell>
          <cell r="AC1026">
            <v>2562</v>
          </cell>
          <cell r="AD1026"/>
          <cell r="AE1026"/>
          <cell r="AF1026"/>
          <cell r="AG1026"/>
          <cell r="AH1026"/>
          <cell r="AI1026"/>
          <cell r="AJ1026"/>
          <cell r="AK1026"/>
          <cell r="AL1026"/>
          <cell r="AM1026" t="str">
            <v>น.ส.3 ก.</v>
          </cell>
          <cell r="AN1026" t="str">
            <v>136</v>
          </cell>
          <cell r="AO1026" t="str">
            <v>แม่งอน</v>
          </cell>
          <cell r="AP1026" t="str">
            <v>ฝาง</v>
          </cell>
          <cell r="AQ1026" t="str">
            <v>เชียงใหม่</v>
          </cell>
          <cell r="AR1026"/>
          <cell r="AS1026"/>
          <cell r="AT1026"/>
          <cell r="AU1026"/>
          <cell r="AV1026"/>
          <cell r="AW1026"/>
          <cell r="AX1026"/>
          <cell r="AY1026"/>
          <cell r="AZ1026"/>
          <cell r="BA1026"/>
          <cell r="BB1026" t="str">
            <v>ยึดทรัพย์ (คำสั่ง 20/7/2565)//สำนักงานอื่นฟ้องและสืบทรัพย์</v>
          </cell>
          <cell r="BC1026"/>
          <cell r="BD1026"/>
          <cell r="BE1026"/>
          <cell r="BF1026"/>
          <cell r="BG1026"/>
          <cell r="BH1026"/>
          <cell r="BI1026"/>
          <cell r="BJ1026"/>
          <cell r="BK1026"/>
          <cell r="BL1026" t="str">
            <v>นายวรพจน์ เตียวกุล</v>
          </cell>
          <cell r="BM1026">
            <v>823661010059</v>
          </cell>
          <cell r="BN1026"/>
          <cell r="BO1026"/>
          <cell r="BP1026"/>
          <cell r="BQ1026"/>
          <cell r="BR1026"/>
          <cell r="BS1026"/>
          <cell r="BT1026"/>
          <cell r="BU1026" t="str">
            <v>สารุทธ์ (ยึด)</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1870</v>
          </cell>
          <cell r="C1027">
            <v>1022</v>
          </cell>
          <cell r="D1027">
            <v>26</v>
          </cell>
          <cell r="E1027">
            <v>7</v>
          </cell>
          <cell r="F1027">
            <v>2565</v>
          </cell>
          <cell r="G1027">
            <v>800118443731</v>
          </cell>
          <cell r="H1027" t="str">
            <v>นางสาว</v>
          </cell>
          <cell r="I1027" t="str">
            <v>กฤชกร</v>
          </cell>
          <cell r="J1027" t="str">
            <v>พรหมแก้ว</v>
          </cell>
          <cell r="K1027">
            <v>1509900050928</v>
          </cell>
          <cell r="L1027" t="str">
            <v>บ่อสร้าง</v>
          </cell>
          <cell r="M1027" t="str">
            <v>เชียงใหม่ 3</v>
          </cell>
          <cell r="N1027">
            <v>8</v>
          </cell>
          <cell r="O1027" t="str">
            <v>สินเชื่อธนาคารประชาชน</v>
          </cell>
          <cell r="P1027" t="str">
            <v>1.บุคคลค้ำประกัน</v>
          </cell>
          <cell r="Q1027">
            <v>29166</v>
          </cell>
          <cell r="R1027">
            <v>4327.01</v>
          </cell>
          <cell r="S1027" t="str">
            <v>แขวงเชียงใหม่</v>
          </cell>
          <cell r="T1027" t="str">
            <v>ผบE785</v>
          </cell>
          <cell r="U1027">
            <v>2565</v>
          </cell>
          <cell r="V1027" t="str">
            <v>ผบE1100</v>
          </cell>
          <cell r="W1027">
            <v>2565</v>
          </cell>
          <cell r="X1027">
            <v>8</v>
          </cell>
          <cell r="Y1027">
            <v>3</v>
          </cell>
          <cell r="Z1027">
            <v>2565</v>
          </cell>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นางสาวกฤชกร พรหมแก้ว</v>
          </cell>
          <cell r="BM1027">
            <v>888164010092</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1871</v>
          </cell>
          <cell r="C1028">
            <v>1023</v>
          </cell>
          <cell r="D1028">
            <v>26</v>
          </cell>
          <cell r="E1028">
            <v>7</v>
          </cell>
          <cell r="F1028">
            <v>2565</v>
          </cell>
          <cell r="G1028">
            <v>800090576664</v>
          </cell>
          <cell r="H1028" t="str">
            <v>นาง</v>
          </cell>
          <cell r="I1028" t="str">
            <v>ดาววัน</v>
          </cell>
          <cell r="J1028" t="str">
            <v>ชอบสุข</v>
          </cell>
          <cell r="K1028">
            <v>3501700216864</v>
          </cell>
          <cell r="L1028" t="str">
            <v>ดอยเต่า</v>
          </cell>
          <cell r="M1028" t="str">
            <v>เชียงใหม่ 2</v>
          </cell>
          <cell r="N1028">
            <v>8</v>
          </cell>
          <cell r="O1028" t="str">
            <v>สินเชื่อแก้ไขปัญหาหนี้นอกระบบPSAระยะที่2</v>
          </cell>
          <cell r="P1028" t="str">
            <v>1.บุคคลค้ำประกัน</v>
          </cell>
          <cell r="Q1028">
            <v>43035.1</v>
          </cell>
          <cell r="R1028">
            <v>6454.29</v>
          </cell>
          <cell r="S1028" t="str">
            <v>จังหวัดฮอด</v>
          </cell>
          <cell r="T1028" t="str">
            <v>ผบE769</v>
          </cell>
          <cell r="U1028">
            <v>2564</v>
          </cell>
          <cell r="V1028" t="str">
            <v>ผบE139</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นางดาววัน ชอบสุข</v>
          </cell>
          <cell r="BM1028">
            <v>883263010918</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1872</v>
          </cell>
          <cell r="C1029">
            <v>1024</v>
          </cell>
          <cell r="D1029">
            <v>26</v>
          </cell>
          <cell r="E1029">
            <v>7</v>
          </cell>
          <cell r="F1029">
            <v>2565</v>
          </cell>
          <cell r="G1029">
            <v>800066720122</v>
          </cell>
          <cell r="H1029" t="str">
            <v>นาย</v>
          </cell>
          <cell r="I1029" t="str">
            <v>สม</v>
          </cell>
          <cell r="J1029" t="str">
            <v>ยาสิทธิ์</v>
          </cell>
          <cell r="K1029">
            <v>3501600163521</v>
          </cell>
          <cell r="L1029" t="str">
            <v>ฮอด</v>
          </cell>
          <cell r="M1029" t="str">
            <v>เชียงใหม่ 3</v>
          </cell>
          <cell r="N1029">
            <v>8</v>
          </cell>
          <cell r="O1029" t="str">
            <v>สินเชื่อพัฒนาองค์กรชุมชน</v>
          </cell>
          <cell r="P1029" t="str">
            <v>1.บุคคลค้ำประกัน</v>
          </cell>
          <cell r="Q1029">
            <v>45407.21</v>
          </cell>
          <cell r="R1029">
            <v>12840.41</v>
          </cell>
          <cell r="S1029" t="str">
            <v>จังหวัดฮอด</v>
          </cell>
          <cell r="T1029" t="str">
            <v>ผบE34</v>
          </cell>
          <cell r="U1029">
            <v>2565</v>
          </cell>
          <cell r="V1029" t="str">
            <v>ผบE283</v>
          </cell>
          <cell r="W1029">
            <v>2565</v>
          </cell>
          <cell r="X1029"/>
          <cell r="Y1029"/>
          <cell r="Z1029"/>
          <cell r="AA1029">
            <v>22</v>
          </cell>
          <cell r="AB1029">
            <v>2</v>
          </cell>
          <cell r="AC1029">
            <v>2565</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นายสม ยาสิทธิ์</v>
          </cell>
          <cell r="BM1029">
            <v>888164010057</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1873</v>
          </cell>
          <cell r="C1030">
            <v>1025</v>
          </cell>
          <cell r="D1030">
            <v>26</v>
          </cell>
          <cell r="E1030">
            <v>7</v>
          </cell>
          <cell r="F1030">
            <v>2565</v>
          </cell>
          <cell r="G1030">
            <v>800094208694</v>
          </cell>
          <cell r="H1030" t="str">
            <v>นาย</v>
          </cell>
          <cell r="I1030" t="str">
            <v>อาทิตย์</v>
          </cell>
          <cell r="J1030" t="str">
            <v>มิ่งขวัญธนพงศ์</v>
          </cell>
          <cell r="K1030">
            <v>1500200187329</v>
          </cell>
          <cell r="L1030" t="str">
            <v>แม่แจ่ม</v>
          </cell>
          <cell r="M1030" t="str">
            <v>เชียงใหม่ 3</v>
          </cell>
          <cell r="N1030">
            <v>8</v>
          </cell>
          <cell r="O1030" t="str">
            <v>สินเชื่อแก้ไขปัญหาหนี้นอกระบบPSAระยะที่2</v>
          </cell>
          <cell r="P1030" t="str">
            <v>1.บุคคลค้ำประกัน</v>
          </cell>
          <cell r="Q1030">
            <v>33324.800000000003</v>
          </cell>
          <cell r="R1030">
            <v>7359.57</v>
          </cell>
          <cell r="S1030" t="str">
            <v>จังหวัดฮอด</v>
          </cell>
          <cell r="T1030" t="str">
            <v>ผบE764</v>
          </cell>
          <cell r="U1030">
            <v>2564</v>
          </cell>
          <cell r="V1030" t="str">
            <v>ผบE77</v>
          </cell>
          <cell r="W1030">
            <v>2565</v>
          </cell>
          <cell r="X1030">
            <v>31</v>
          </cell>
          <cell r="Y1030">
            <v>1</v>
          </cell>
          <cell r="Z1030">
            <v>2565</v>
          </cell>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นายอาทิตย์ มิ่งขวัญธนพงศ์</v>
          </cell>
          <cell r="BM1030">
            <v>888164010342</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1874</v>
          </cell>
          <cell r="C1031">
            <v>1026</v>
          </cell>
          <cell r="D1031">
            <v>26</v>
          </cell>
          <cell r="E1031">
            <v>7</v>
          </cell>
          <cell r="F1031">
            <v>2565</v>
          </cell>
          <cell r="G1031">
            <v>800050393381</v>
          </cell>
          <cell r="H1031" t="str">
            <v>นาย</v>
          </cell>
          <cell r="I1031" t="str">
            <v>ถาวร</v>
          </cell>
          <cell r="J1031" t="str">
            <v>คำเมือง</v>
          </cell>
          <cell r="K1031">
            <v>3500300440961</v>
          </cell>
          <cell r="L1031" t="str">
            <v>แม่แจ่ม</v>
          </cell>
          <cell r="M1031" t="str">
            <v>เชียงใหม่ 3</v>
          </cell>
          <cell r="N1031">
            <v>8</v>
          </cell>
          <cell r="O1031" t="str">
            <v>สินเชื่อธนาคารประชาชน</v>
          </cell>
          <cell r="P1031" t="str">
            <v>1.บุคคลค้ำประกัน</v>
          </cell>
          <cell r="Q1031">
            <v>16993.990000000002</v>
          </cell>
          <cell r="R1031">
            <v>11463.56</v>
          </cell>
          <cell r="S1031" t="str">
            <v>จังหวัดฮอด</v>
          </cell>
          <cell r="T1031" t="str">
            <v>ผบE766</v>
          </cell>
          <cell r="U1031">
            <v>2564</v>
          </cell>
          <cell r="V1031" t="str">
            <v>ผบE85</v>
          </cell>
          <cell r="W1031">
            <v>2565</v>
          </cell>
          <cell r="X1031"/>
          <cell r="Y1031"/>
          <cell r="Z1031"/>
          <cell r="AA1031">
            <v>31</v>
          </cell>
          <cell r="AB1031">
            <v>1</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นายถาวร คำเมือง</v>
          </cell>
          <cell r="BM1031">
            <v>888164010441</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1875</v>
          </cell>
          <cell r="C1032">
            <v>1027</v>
          </cell>
          <cell r="D1032">
            <v>26</v>
          </cell>
          <cell r="E1032">
            <v>7</v>
          </cell>
          <cell r="F1032">
            <v>2565</v>
          </cell>
          <cell r="G1032">
            <v>800087502590</v>
          </cell>
          <cell r="H1032" t="str">
            <v>นาง</v>
          </cell>
          <cell r="I1032" t="str">
            <v>บัวจันทร์</v>
          </cell>
          <cell r="J1032" t="str">
            <v>บุญเรือง</v>
          </cell>
          <cell r="K1032">
            <v>3501500282740</v>
          </cell>
          <cell r="L1032" t="str">
            <v>หางดง</v>
          </cell>
          <cell r="M1032" t="str">
            <v>เชียงใหม่ 3</v>
          </cell>
          <cell r="N1032">
            <v>8</v>
          </cell>
          <cell r="O1032" t="str">
            <v>สินเชื่อธนาคารประชาชน</v>
          </cell>
          <cell r="P1032" t="str">
            <v>1.บุคคลค้ำประกัน</v>
          </cell>
          <cell r="Q1032">
            <v>74995</v>
          </cell>
          <cell r="R1032">
            <v>24953.48</v>
          </cell>
          <cell r="S1032" t="str">
            <v>แขวงเชียงใหม่</v>
          </cell>
          <cell r="T1032" t="str">
            <v>ผบE784</v>
          </cell>
          <cell r="U1032">
            <v>2565</v>
          </cell>
          <cell r="V1032" t="str">
            <v>ผบE2189</v>
          </cell>
          <cell r="W1032">
            <v>2565</v>
          </cell>
          <cell r="X1032"/>
          <cell r="Y1032"/>
          <cell r="Z1032"/>
          <cell r="AA1032">
            <v>3</v>
          </cell>
          <cell r="AB1032">
            <v>5</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นางบัวจันทร์ บุญเรือง</v>
          </cell>
          <cell r="BM1032">
            <v>888164010445</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1876</v>
          </cell>
          <cell r="C1033">
            <v>1028</v>
          </cell>
          <cell r="D1033">
            <v>26</v>
          </cell>
          <cell r="E1033">
            <v>7</v>
          </cell>
          <cell r="F1033">
            <v>2565</v>
          </cell>
          <cell r="G1033">
            <v>800085175019</v>
          </cell>
          <cell r="H1033" t="str">
            <v>นางสาว</v>
          </cell>
          <cell r="I1033" t="str">
            <v>วิภาวดี</v>
          </cell>
          <cell r="J1033" t="str">
            <v>พินิจการ</v>
          </cell>
          <cell r="K1033">
            <v>3120100788932</v>
          </cell>
          <cell r="L1033" t="str">
            <v>หางดง</v>
          </cell>
          <cell r="M1033" t="str">
            <v>เชียงใหม่ 3</v>
          </cell>
          <cell r="N1033">
            <v>8</v>
          </cell>
          <cell r="O1033" t="str">
            <v>สินเชื่อธนาคารประชาชน</v>
          </cell>
          <cell r="P1033" t="str">
            <v>1.บุคคลค้ำประกัน</v>
          </cell>
          <cell r="Q1033">
            <v>81244</v>
          </cell>
          <cell r="R1033">
            <v>25362.13</v>
          </cell>
          <cell r="S1033" t="str">
            <v>แขวงเชียงใหม่</v>
          </cell>
          <cell r="T1033" t="str">
            <v>ผบE1080</v>
          </cell>
          <cell r="U1033">
            <v>2565</v>
          </cell>
          <cell r="V1033" t="str">
            <v>ผบE1965</v>
          </cell>
          <cell r="W1033">
            <v>2565</v>
          </cell>
          <cell r="X1033"/>
          <cell r="Y1033"/>
          <cell r="Z1033"/>
          <cell r="AA1033">
            <v>26</v>
          </cell>
          <cell r="AB1033">
            <v>4</v>
          </cell>
          <cell r="AC1033">
            <v>2565</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นางสาววิภาวดี พินิจการ</v>
          </cell>
          <cell r="BM1033">
            <v>888164010446</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1877</v>
          </cell>
          <cell r="C1034">
            <v>1029</v>
          </cell>
          <cell r="D1034">
            <v>26</v>
          </cell>
          <cell r="E1034">
            <v>7</v>
          </cell>
          <cell r="F1034">
            <v>2565</v>
          </cell>
          <cell r="G1034">
            <v>800095887116</v>
          </cell>
          <cell r="H1034" t="str">
            <v>นางสาว</v>
          </cell>
          <cell r="I1034" t="str">
            <v>พัชรี</v>
          </cell>
          <cell r="J1034" t="str">
            <v>รอดสัมฤทธิ์</v>
          </cell>
          <cell r="K1034">
            <v>1411700200468</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7623.9</v>
          </cell>
          <cell r="S1034" t="str">
            <v>แขวงเชียงใหม่</v>
          </cell>
          <cell r="T1034" t="str">
            <v>ผบE5227</v>
          </cell>
          <cell r="U1034">
            <v>2564</v>
          </cell>
          <cell r="V1034" t="str">
            <v>ผบE2871</v>
          </cell>
          <cell r="W1034">
            <v>2565</v>
          </cell>
          <cell r="X1034">
            <v>23</v>
          </cell>
          <cell r="Y1034">
            <v>5</v>
          </cell>
          <cell r="Z1034">
            <v>2565</v>
          </cell>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นางสาวพัชรี รอดสัมฤทธิ์</v>
          </cell>
          <cell r="BM1034">
            <v>888164010453</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1878</v>
          </cell>
          <cell r="C1035">
            <v>1030</v>
          </cell>
          <cell r="D1035">
            <v>26</v>
          </cell>
          <cell r="E1035">
            <v>7</v>
          </cell>
          <cell r="F1035">
            <v>2565</v>
          </cell>
          <cell r="G1035">
            <v>800096241453</v>
          </cell>
          <cell r="H1035" t="str">
            <v>นางสาว</v>
          </cell>
          <cell r="I1035" t="str">
            <v>รำพึง</v>
          </cell>
          <cell r="J1035" t="str">
            <v>รัตนะ</v>
          </cell>
          <cell r="K1035">
            <v>1580600038576</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42494</v>
          </cell>
          <cell r="R1035">
            <v>8530.83</v>
          </cell>
          <cell r="S1035" t="str">
            <v>จังหวัดฮอด</v>
          </cell>
          <cell r="T1035" t="str">
            <v>ผบE770</v>
          </cell>
          <cell r="U1035">
            <v>2564</v>
          </cell>
          <cell r="V1035" t="str">
            <v>ผบE78</v>
          </cell>
          <cell r="W1035">
            <v>2565</v>
          </cell>
          <cell r="X1035"/>
          <cell r="Y1035"/>
          <cell r="Z1035"/>
          <cell r="AA1035">
            <v>31</v>
          </cell>
          <cell r="AB1035">
            <v>1</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นางสาวรำพึง รัตนะ</v>
          </cell>
          <cell r="BM1035">
            <v>888164010457</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1879</v>
          </cell>
          <cell r="C1036">
            <v>1031</v>
          </cell>
          <cell r="D1036">
            <v>26</v>
          </cell>
          <cell r="E1036">
            <v>7</v>
          </cell>
          <cell r="F1036">
            <v>2565</v>
          </cell>
          <cell r="G1036">
            <v>800090223838</v>
          </cell>
          <cell r="H1036" t="str">
            <v>นางสาว</v>
          </cell>
          <cell r="I1036" t="str">
            <v>กัญญารัตน์</v>
          </cell>
          <cell r="J1036" t="str">
            <v>สมโน</v>
          </cell>
          <cell r="K1036">
            <v>1501600118112</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34988</v>
          </cell>
          <cell r="R1036">
            <v>6481.15</v>
          </cell>
          <cell r="S1036" t="str">
            <v>จังหวัดฮอด</v>
          </cell>
          <cell r="T1036" t="str">
            <v>ผบE768</v>
          </cell>
          <cell r="U1036">
            <v>2564</v>
          </cell>
          <cell r="V1036" t="str">
            <v>ผบE138</v>
          </cell>
          <cell r="W1036">
            <v>2565</v>
          </cell>
          <cell r="X1036"/>
          <cell r="Y1036"/>
          <cell r="Z1036"/>
          <cell r="AA1036">
            <v>22</v>
          </cell>
          <cell r="AB1036">
            <v>2</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นางสาวกัญญารัตน์ สมโน</v>
          </cell>
          <cell r="BM1036">
            <v>888164010459</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1880</v>
          </cell>
          <cell r="C1037">
            <v>1032</v>
          </cell>
          <cell r="D1037">
            <v>26</v>
          </cell>
          <cell r="E1037">
            <v>7</v>
          </cell>
          <cell r="F1037">
            <v>2565</v>
          </cell>
          <cell r="G1037">
            <v>800096241438</v>
          </cell>
          <cell r="H1037" t="str">
            <v>นาย</v>
          </cell>
          <cell r="I1037" t="str">
            <v>สุชาติ</v>
          </cell>
          <cell r="J1037" t="str">
            <v>ไชยงาม</v>
          </cell>
          <cell r="K1037">
            <v>3501700085417</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42494</v>
          </cell>
          <cell r="R1037">
            <v>8136.07</v>
          </cell>
          <cell r="S1037" t="str">
            <v>จังหวัดฮอด</v>
          </cell>
          <cell r="T1037" t="str">
            <v>ผบE763</v>
          </cell>
          <cell r="U1037">
            <v>2564</v>
          </cell>
          <cell r="V1037" t="str">
            <v>ผบE82</v>
          </cell>
          <cell r="W1037">
            <v>2565</v>
          </cell>
          <cell r="X1037"/>
          <cell r="Y1037"/>
          <cell r="Z1037"/>
          <cell r="AA1037">
            <v>31</v>
          </cell>
          <cell r="AB1037">
            <v>1</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นายสุชาติ ไชยงาม</v>
          </cell>
          <cell r="BM1037">
            <v>888164010464</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1881</v>
          </cell>
          <cell r="C1038">
            <v>1033</v>
          </cell>
          <cell r="D1038">
            <v>26</v>
          </cell>
          <cell r="E1038">
            <v>7</v>
          </cell>
          <cell r="F1038">
            <v>2565</v>
          </cell>
          <cell r="G1038">
            <v>800094009589</v>
          </cell>
          <cell r="H1038" t="str">
            <v>นาย</v>
          </cell>
          <cell r="I1038" t="str">
            <v>อาทิตย์</v>
          </cell>
          <cell r="J1038" t="str">
            <v>นันต๊ะสาร</v>
          </cell>
          <cell r="K1038">
            <v>3501700195931</v>
          </cell>
          <cell r="L1038" t="str">
            <v>ดอยเต่า</v>
          </cell>
          <cell r="M1038" t="str">
            <v>เชียงใหม่ 3</v>
          </cell>
          <cell r="N1038">
            <v>8</v>
          </cell>
          <cell r="O1038" t="str">
            <v>สินเชื่อแก้ไขปัญหาหนี้นอกระบบPSAระยะที่2</v>
          </cell>
          <cell r="P1038" t="str">
            <v>1.บุคคลค้ำประกัน</v>
          </cell>
          <cell r="Q1038">
            <v>40826</v>
          </cell>
          <cell r="R1038">
            <v>7693.03</v>
          </cell>
          <cell r="S1038" t="str">
            <v>จังหวัดฮอด</v>
          </cell>
          <cell r="T1038" t="str">
            <v>ผบE765</v>
          </cell>
          <cell r="U1038">
            <v>2564</v>
          </cell>
          <cell r="V1038" t="str">
            <v>ผบE130</v>
          </cell>
          <cell r="W1038">
            <v>2565</v>
          </cell>
          <cell r="X1038"/>
          <cell r="Y1038"/>
          <cell r="Z1038"/>
          <cell r="AA1038">
            <v>22</v>
          </cell>
          <cell r="AB1038">
            <v>2</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นายอาทิตย์ นันต๊ะสาร</v>
          </cell>
          <cell r="BM1038">
            <v>888164010465</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1882</v>
          </cell>
          <cell r="C1039">
            <v>1034</v>
          </cell>
          <cell r="D1039">
            <v>26</v>
          </cell>
          <cell r="E1039">
            <v>7</v>
          </cell>
          <cell r="F1039">
            <v>2565</v>
          </cell>
          <cell r="G1039">
            <v>800049290094</v>
          </cell>
          <cell r="H1039" t="str">
            <v>นาง</v>
          </cell>
          <cell r="I1039" t="str">
            <v>ดาริณี</v>
          </cell>
          <cell r="J1039" t="str">
            <v>คุณยศยิ่ง</v>
          </cell>
          <cell r="K1039">
            <v>5501700016128</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109070.89</v>
          </cell>
          <cell r="R1039">
            <v>22867.27</v>
          </cell>
          <cell r="S1039" t="str">
            <v>จังหวัดฮอด</v>
          </cell>
          <cell r="T1039" t="str">
            <v>ผบE762</v>
          </cell>
          <cell r="U1039">
            <v>2564</v>
          </cell>
          <cell r="V1039" t="str">
            <v>ผบE81</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นางดาริณี คุณยศยิ่ง</v>
          </cell>
          <cell r="BM1039">
            <v>888164010468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1883</v>
          </cell>
          <cell r="C1040">
            <v>1035</v>
          </cell>
          <cell r="D1040">
            <v>26</v>
          </cell>
          <cell r="E1040">
            <v>7</v>
          </cell>
          <cell r="F1040">
            <v>2565</v>
          </cell>
          <cell r="G1040">
            <v>800034415250</v>
          </cell>
          <cell r="H1040" t="str">
            <v>นาง</v>
          </cell>
          <cell r="I1040" t="str">
            <v>อุ้มพร</v>
          </cell>
          <cell r="J1040" t="str">
            <v>คำมาต๊ะ</v>
          </cell>
          <cell r="K1040">
            <v>3501700138596</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96936.09</v>
          </cell>
          <cell r="R1040">
            <v>17870.080000000002</v>
          </cell>
          <cell r="S1040" t="str">
            <v>จังหวัดฮอด</v>
          </cell>
          <cell r="T1040" t="str">
            <v>ผบE761</v>
          </cell>
          <cell r="U1040">
            <v>2564</v>
          </cell>
          <cell r="V1040" t="str">
            <v>ผบE80</v>
          </cell>
          <cell r="W1040">
            <v>2565</v>
          </cell>
          <cell r="X1040"/>
          <cell r="Y1040"/>
          <cell r="Z1040"/>
          <cell r="AA1040">
            <v>31</v>
          </cell>
          <cell r="AB1040">
            <v>1</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นางอุ้มพร คำมาต๊ะ</v>
          </cell>
          <cell r="BM1040">
            <v>888164010488</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1884</v>
          </cell>
          <cell r="C1041">
            <v>1036</v>
          </cell>
          <cell r="D1041">
            <v>26</v>
          </cell>
          <cell r="E1041">
            <v>7</v>
          </cell>
          <cell r="F1041">
            <v>2565</v>
          </cell>
          <cell r="G1041">
            <v>800063155066</v>
          </cell>
          <cell r="H1041" t="str">
            <v>นาย</v>
          </cell>
          <cell r="I1041" t="str">
            <v>เพลิง</v>
          </cell>
          <cell r="J1041" t="str">
            <v>แก้วแสน</v>
          </cell>
          <cell r="K1041">
            <v>3501700101111</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78203.64</v>
          </cell>
          <cell r="R1041">
            <v>16411.04</v>
          </cell>
          <cell r="S1041" t="str">
            <v>จังหวัดฮอด</v>
          </cell>
          <cell r="T1041" t="str">
            <v>ผบE143</v>
          </cell>
          <cell r="U1041">
            <v>2565</v>
          </cell>
          <cell r="V1041" t="str">
            <v>ผบE327</v>
          </cell>
          <cell r="W1041">
            <v>2565</v>
          </cell>
          <cell r="X1041"/>
          <cell r="Y1041"/>
          <cell r="Z1041"/>
          <cell r="AA1041">
            <v>23</v>
          </cell>
          <cell r="AB1041">
            <v>5</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นายเพลิง แก้วแสน</v>
          </cell>
          <cell r="BM1041">
            <v>888164010490</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1885</v>
          </cell>
          <cell r="C1042">
            <v>1037</v>
          </cell>
          <cell r="D1042">
            <v>26</v>
          </cell>
          <cell r="E1042">
            <v>7</v>
          </cell>
          <cell r="F1042">
            <v>2565</v>
          </cell>
          <cell r="G1042">
            <v>800054591022</v>
          </cell>
          <cell r="H1042" t="str">
            <v>นางสาว</v>
          </cell>
          <cell r="I1042" t="str">
            <v>พรรณิภา</v>
          </cell>
          <cell r="J1042" t="str">
            <v>สุกันทา</v>
          </cell>
          <cell r="K1042">
            <v>1580400114805</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60266.68</v>
          </cell>
          <cell r="R1042">
            <v>11107.64</v>
          </cell>
          <cell r="S1042" t="str">
            <v>จังหวัดฮอด</v>
          </cell>
          <cell r="T1042" t="str">
            <v>ผบE142</v>
          </cell>
          <cell r="U1042">
            <v>2565</v>
          </cell>
          <cell r="V1042" t="str">
            <v>ผบE233</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นางสาวพรรณิภา สุกันทา</v>
          </cell>
          <cell r="BM1042">
            <v>888164010492</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1886</v>
          </cell>
          <cell r="C1043">
            <v>1038</v>
          </cell>
          <cell r="D1043">
            <v>26</v>
          </cell>
          <cell r="E1043">
            <v>7</v>
          </cell>
          <cell r="F1043">
            <v>2565</v>
          </cell>
          <cell r="G1043">
            <v>800034415367</v>
          </cell>
          <cell r="H1043" t="str">
            <v>นาย</v>
          </cell>
          <cell r="I1043" t="str">
            <v>สุคำ</v>
          </cell>
          <cell r="J1043" t="str">
            <v>นามวงค์</v>
          </cell>
          <cell r="K1043">
            <v>3501700138987</v>
          </cell>
          <cell r="L1043" t="str">
            <v>ดอยเต่า</v>
          </cell>
          <cell r="M1043" t="str">
            <v>เชียงใหม่ 3</v>
          </cell>
          <cell r="N1043">
            <v>8</v>
          </cell>
          <cell r="O1043" t="str">
            <v>สินเชื่อพัฒนาองค์กรชุมชน(รายบุคคล)</v>
          </cell>
          <cell r="P1043" t="str">
            <v>1.บุคคลค้ำประกัน</v>
          </cell>
          <cell r="Q1043">
            <v>90843.43</v>
          </cell>
          <cell r="R1043">
            <v>24725.31</v>
          </cell>
          <cell r="S1043" t="str">
            <v>จังหวัดฮอด</v>
          </cell>
          <cell r="T1043" t="str">
            <v>ผบE145</v>
          </cell>
          <cell r="U1043">
            <v>2565</v>
          </cell>
          <cell r="V1043" t="str">
            <v>ผบE234</v>
          </cell>
          <cell r="W1043">
            <v>2565</v>
          </cell>
          <cell r="X1043"/>
          <cell r="Y1043"/>
          <cell r="Z1043"/>
          <cell r="AA1043">
            <v>19</v>
          </cell>
          <cell r="AB1043">
            <v>4</v>
          </cell>
          <cell r="AC1043">
            <v>2565</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cell r="BD1043"/>
          <cell r="BE1043"/>
          <cell r="BF1043"/>
          <cell r="BG1043"/>
          <cell r="BH1043"/>
          <cell r="BI1043"/>
          <cell r="BJ1043"/>
          <cell r="BK1043"/>
          <cell r="BL1043" t="str">
            <v>นายสุคำ นามวงค์</v>
          </cell>
          <cell r="BM1043">
            <v>888164010496</v>
          </cell>
          <cell r="BN1043"/>
          <cell r="BO1043"/>
          <cell r="BP1043"/>
          <cell r="BQ1043"/>
          <cell r="BR1043"/>
          <cell r="BS1043"/>
          <cell r="BT1043"/>
          <cell r="BU1043" t="str">
            <v>จันทร์นิภา</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1887</v>
          </cell>
          <cell r="C1044">
            <v>1039</v>
          </cell>
          <cell r="D1044">
            <v>1</v>
          </cell>
          <cell r="E1044">
            <v>8</v>
          </cell>
          <cell r="F1044">
            <v>2565</v>
          </cell>
          <cell r="G1044">
            <v>800035013401</v>
          </cell>
          <cell r="H1044" t="str">
            <v>นางสาว</v>
          </cell>
          <cell r="I1044" t="str">
            <v>จิตนา</v>
          </cell>
          <cell r="J1044" t="str">
            <v>ทิพนี</v>
          </cell>
          <cell r="K1044"/>
          <cell r="L1044" t="str">
            <v>สันทราย</v>
          </cell>
          <cell r="M1044" t="str">
            <v>เชียงใหม่ 2</v>
          </cell>
          <cell r="N1044">
            <v>8</v>
          </cell>
          <cell r="O1044" t="str">
            <v>สินเชื่อธนาคารประชาชน</v>
          </cell>
          <cell r="P1044" t="str">
            <v>1.บุคคลค้ำประกัน</v>
          </cell>
          <cell r="Q1044">
            <v>83226</v>
          </cell>
          <cell r="R1044">
            <v>9067.73</v>
          </cell>
          <cell r="S1044" t="str">
            <v>แขวงเชียงใหม่</v>
          </cell>
          <cell r="T1044" t="str">
            <v>ผบ.8514</v>
          </cell>
          <cell r="U1044" t="str">
            <v>2558</v>
          </cell>
          <cell r="V1044" t="str">
            <v>ผบ.9474</v>
          </cell>
          <cell r="W1044">
            <v>2558</v>
          </cell>
          <cell r="X1044"/>
          <cell r="Y1044"/>
          <cell r="Z1044"/>
          <cell r="AA1044">
            <v>2</v>
          </cell>
          <cell r="AB1044">
            <v>12</v>
          </cell>
          <cell r="AC1044">
            <v>2558</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ถอนการยึดทรัพย์และบังคับคดี (คำสั่ง 1/8/2565) สำนักงานอื่นฟ้องและยึดทรัพย์//ลูกหนี้ยังไม่มีเงินมาชำระหนี้</v>
          </cell>
          <cell r="BC1044"/>
          <cell r="BD1044"/>
          <cell r="BE1044"/>
          <cell r="BF1044"/>
          <cell r="BG1044"/>
          <cell r="BH1044"/>
          <cell r="BI1044"/>
          <cell r="BJ1044"/>
          <cell r="BK1044"/>
          <cell r="BL1044" t="str">
            <v>นางสาวจิตนา ทิพนี</v>
          </cell>
          <cell r="BM1044">
            <v>0</v>
          </cell>
          <cell r="BN1044"/>
          <cell r="BO1044"/>
          <cell r="BP1044"/>
          <cell r="BQ1044"/>
          <cell r="BR1044"/>
          <cell r="BS1044"/>
          <cell r="BT1044"/>
          <cell r="BU1044" t="str">
            <v>ศรัญญู (ยึด)</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1888</v>
          </cell>
          <cell r="C1045">
            <v>1040</v>
          </cell>
          <cell r="D1045">
            <v>26</v>
          </cell>
          <cell r="E1045">
            <v>7</v>
          </cell>
          <cell r="F1045">
            <v>2565</v>
          </cell>
          <cell r="G1045">
            <v>800009477259</v>
          </cell>
          <cell r="H1045" t="str">
            <v>นาง</v>
          </cell>
          <cell r="I1045" t="str">
            <v xml:space="preserve">อัญชราวรรณ์ </v>
          </cell>
          <cell r="J1045" t="str">
            <v>จอมจิต</v>
          </cell>
          <cell r="K1045">
            <v>3501100296450</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39173.480000000003</v>
          </cell>
          <cell r="R1045">
            <v>9088.01</v>
          </cell>
          <cell r="S1045" t="str">
            <v>แขวงเชียงดาว</v>
          </cell>
          <cell r="T1045" t="str">
            <v>ผบE266</v>
          </cell>
          <cell r="U1045">
            <v>2565</v>
          </cell>
          <cell r="V1045" t="str">
            <v>ผบE366</v>
          </cell>
          <cell r="W1045">
            <v>2565</v>
          </cell>
          <cell r="X1045"/>
          <cell r="Y1045"/>
          <cell r="Z1045"/>
          <cell r="AA1045">
            <v>14</v>
          </cell>
          <cell r="AB1045">
            <v>6</v>
          </cell>
          <cell r="AC1045">
            <v>2565</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นางอัญชราวรรณ์  จอมจิต</v>
          </cell>
          <cell r="BM1045">
            <v>883265010228</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1889</v>
          </cell>
          <cell r="C1046">
            <v>1041</v>
          </cell>
          <cell r="D1046">
            <v>26</v>
          </cell>
          <cell r="E1046">
            <v>7</v>
          </cell>
          <cell r="F1046">
            <v>2565</v>
          </cell>
          <cell r="G1046">
            <v>800094176669</v>
          </cell>
          <cell r="H1046" t="str">
            <v>นาง</v>
          </cell>
          <cell r="I1046" t="str">
            <v>อรอนงค์</v>
          </cell>
          <cell r="J1046" t="str">
            <v>สร้อยศรี</v>
          </cell>
          <cell r="K1046">
            <v>3501100297812</v>
          </cell>
          <cell r="L1046" t="str">
            <v>พร้าว</v>
          </cell>
          <cell r="M1046" t="str">
            <v>เชียงใหม่ 2</v>
          </cell>
          <cell r="N1046">
            <v>8</v>
          </cell>
          <cell r="O1046" t="str">
            <v>สินเชื่อแก้ไขปัญหาหนี้นอกระบบ PSA ระยะที่ 2</v>
          </cell>
          <cell r="P1046" t="str">
            <v>1.บุคคลค้ำประกัน</v>
          </cell>
          <cell r="Q1046">
            <v>38332.400000000001</v>
          </cell>
          <cell r="R1046">
            <v>9365.11</v>
          </cell>
          <cell r="S1046" t="str">
            <v>แขวงเชียงดาว</v>
          </cell>
          <cell r="T1046" t="str">
            <v>ผบE267</v>
          </cell>
          <cell r="U1046">
            <v>2565</v>
          </cell>
          <cell r="V1046" t="str">
            <v>ผบE388</v>
          </cell>
          <cell r="W1046">
            <v>2565</v>
          </cell>
          <cell r="X1046">
            <v>27</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นางอรอนงค์ สร้อยศรี</v>
          </cell>
          <cell r="BM1046">
            <v>883265010232</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1890</v>
          </cell>
          <cell r="C1047">
            <v>1042</v>
          </cell>
          <cell r="D1047">
            <v>26</v>
          </cell>
          <cell r="E1047">
            <v>7</v>
          </cell>
          <cell r="F1047">
            <v>2565</v>
          </cell>
          <cell r="G1047" t="str">
            <v>800120514339,
800104112340</v>
          </cell>
          <cell r="H1047" t="str">
            <v>นาย</v>
          </cell>
          <cell r="I1047" t="str">
            <v>ธวัชชัย</v>
          </cell>
          <cell r="J1047" t="str">
            <v>ปันทา</v>
          </cell>
          <cell r="K1047">
            <v>3501100036539</v>
          </cell>
          <cell r="L1047" t="str">
            <v>พร้าว</v>
          </cell>
          <cell r="M1047" t="str">
            <v>เชียงใหม่ 2</v>
          </cell>
          <cell r="N1047">
            <v>8</v>
          </cell>
          <cell r="O1047" t="str">
            <v>สินเชื่อแก้ไขปัญหาหนี้นอกระบบ PSA ระยะที่ 2/covid - 19</v>
          </cell>
          <cell r="P1047" t="str">
            <v>1.บุคคลค้ำประกัน</v>
          </cell>
          <cell r="Q1047">
            <v>45887.65</v>
          </cell>
          <cell r="R1047">
            <v>3948.02</v>
          </cell>
          <cell r="S1047" t="str">
            <v>แขวงเชียงดาว</v>
          </cell>
          <cell r="T1047" t="str">
            <v>ผบE262</v>
          </cell>
          <cell r="U1047">
            <v>2565</v>
          </cell>
          <cell r="V1047" t="str">
            <v>ผบE384</v>
          </cell>
          <cell r="W1047">
            <v>2565</v>
          </cell>
          <cell r="X1047">
            <v>21</v>
          </cell>
          <cell r="Y1047">
            <v>6</v>
          </cell>
          <cell r="Z1047">
            <v>2565</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นายธวัชชัย ปันทา</v>
          </cell>
          <cell r="BM1047">
            <v>883265010231</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1891</v>
          </cell>
          <cell r="C1048">
            <v>1043</v>
          </cell>
          <cell r="D1048">
            <v>26</v>
          </cell>
          <cell r="E1048">
            <v>7</v>
          </cell>
          <cell r="F1048">
            <v>2565</v>
          </cell>
          <cell r="G1048">
            <v>800088733392</v>
          </cell>
          <cell r="H1048" t="str">
            <v>นาง</v>
          </cell>
          <cell r="I1048" t="str">
            <v>ชนารินทร์</v>
          </cell>
          <cell r="J1048" t="str">
            <v>ขันใจ</v>
          </cell>
          <cell r="K1048">
            <v>3500900612321</v>
          </cell>
          <cell r="L1048" t="str">
            <v>ฝาง</v>
          </cell>
          <cell r="M1048" t="str">
            <v>เชียงใหม่ 2</v>
          </cell>
          <cell r="N1048">
            <v>8</v>
          </cell>
          <cell r="O1048" t="str">
            <v>สินเชื่อแก้ไขปัญหาหนี้นอกระบบ PSA ระยะที่ 2</v>
          </cell>
          <cell r="P1048" t="str">
            <v>1.บุคคลค้ำประกัน</v>
          </cell>
          <cell r="Q1048">
            <v>34989.08</v>
          </cell>
          <cell r="R1048">
            <v>11401.19</v>
          </cell>
          <cell r="S1048" t="str">
            <v>จังหวัดฝาง</v>
          </cell>
          <cell r="T1048" t="str">
            <v>ผบE288</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นางชนารินทร์ ขันใจ</v>
          </cell>
          <cell r="BM1048">
            <v>883265010224</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1892</v>
          </cell>
          <cell r="C1049">
            <v>1044</v>
          </cell>
          <cell r="D1049">
            <v>26</v>
          </cell>
          <cell r="E1049">
            <v>7</v>
          </cell>
          <cell r="F1049">
            <v>2565</v>
          </cell>
          <cell r="G1049">
            <v>800046003946</v>
          </cell>
          <cell r="H1049" t="str">
            <v>นาง</v>
          </cell>
          <cell r="I1049" t="str">
            <v>เดือน</v>
          </cell>
          <cell r="J1049" t="str">
            <v>ขัติกูล</v>
          </cell>
          <cell r="K1049">
            <v>3500900583118</v>
          </cell>
          <cell r="L1049" t="str">
            <v>ฝาง</v>
          </cell>
          <cell r="M1049" t="str">
            <v>เชียงใหม่ 2</v>
          </cell>
          <cell r="N1049">
            <v>8</v>
          </cell>
          <cell r="O1049" t="str">
            <v>สินเชื่อธนาคารประชาชน</v>
          </cell>
          <cell r="P1049" t="str">
            <v>1.บุคคลค้ำประกัน</v>
          </cell>
          <cell r="Q1049">
            <v>86636.62</v>
          </cell>
          <cell r="R1049">
            <v>32458.33</v>
          </cell>
          <cell r="S1049" t="str">
            <v>จังหวัดฝาง</v>
          </cell>
          <cell r="T1049" t="str">
            <v>ผบE284</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นางเดือน ขัติกูล</v>
          </cell>
          <cell r="BM1049">
            <v>883265010227</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1893</v>
          </cell>
          <cell r="C1050">
            <v>1045</v>
          </cell>
          <cell r="D1050">
            <v>26</v>
          </cell>
          <cell r="E1050">
            <v>7</v>
          </cell>
          <cell r="F1050">
            <v>2565</v>
          </cell>
          <cell r="G1050">
            <v>800091575632</v>
          </cell>
          <cell r="H1050" t="str">
            <v>นาง</v>
          </cell>
          <cell r="I1050" t="str">
            <v>จิรภัทร์</v>
          </cell>
          <cell r="J1050" t="str">
            <v>หลวงคำ</v>
          </cell>
          <cell r="K1050">
            <v>3500900384379</v>
          </cell>
          <cell r="L1050" t="str">
            <v>ฝาง</v>
          </cell>
          <cell r="M1050" t="str">
            <v>เชียงใหม่ 2</v>
          </cell>
          <cell r="N1050">
            <v>8</v>
          </cell>
          <cell r="O1050" t="str">
            <v>สินเชื่อแก้ไขปัญหาหนี้นอกระบบ PSA ระยะที่ 2</v>
          </cell>
          <cell r="P1050" t="str">
            <v>1.บุคคลค้ำประกัน</v>
          </cell>
          <cell r="Q1050">
            <v>39579.68</v>
          </cell>
          <cell r="R1050">
            <v>10214.799999999999</v>
          </cell>
          <cell r="S1050" t="str">
            <v>จังหวัดฝาง</v>
          </cell>
          <cell r="T1050" t="str">
            <v>ผบE282</v>
          </cell>
          <cell r="U1050">
            <v>2565</v>
          </cell>
          <cell r="V1050"/>
          <cell r="W1050"/>
          <cell r="X1050"/>
          <cell r="Y1050"/>
          <cell r="Z1050"/>
          <cell r="AA1050">
            <v>7</v>
          </cell>
          <cell r="AB1050">
            <v>7</v>
          </cell>
          <cell r="AC1050">
            <v>2565</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นางจิรภัทร์ หลวงคำ</v>
          </cell>
          <cell r="BM1050">
            <v>883265010223</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1894</v>
          </cell>
          <cell r="C1051">
            <v>1046</v>
          </cell>
          <cell r="D1051">
            <v>26</v>
          </cell>
          <cell r="E1051">
            <v>7</v>
          </cell>
          <cell r="F1051">
            <v>2565</v>
          </cell>
          <cell r="G1051">
            <v>800088465375</v>
          </cell>
          <cell r="H1051" t="str">
            <v>นาย</v>
          </cell>
          <cell r="I1051" t="str">
            <v>พิทักษ์วงค์</v>
          </cell>
          <cell r="J1051" t="str">
            <v>หาญเมืองใจ</v>
          </cell>
          <cell r="K1051">
            <v>1510100180047</v>
          </cell>
          <cell r="L1051" t="str">
            <v>พร้าว</v>
          </cell>
          <cell r="M1051" t="str">
            <v>เชียงใหม่ 2</v>
          </cell>
          <cell r="N1051">
            <v>8</v>
          </cell>
          <cell r="O1051" t="str">
            <v>สินเชื่อแก้ไขปัญหาหนี้นอกระบบ PSA ระยะที่ 2</v>
          </cell>
          <cell r="P1051" t="str">
            <v>1.บุคคลค้ำประกัน</v>
          </cell>
          <cell r="Q1051">
            <v>32483.69</v>
          </cell>
          <cell r="R1051">
            <v>8827.02</v>
          </cell>
          <cell r="S1051" t="str">
            <v>แขวงเชียงดาว</v>
          </cell>
          <cell r="T1051" t="str">
            <v>ผบE268</v>
          </cell>
          <cell r="U1051">
            <v>2565</v>
          </cell>
          <cell r="V1051" t="str">
            <v>ผบE396</v>
          </cell>
          <cell r="W1051">
            <v>2565</v>
          </cell>
          <cell r="X1051">
            <v>27</v>
          </cell>
          <cell r="Y1051">
            <v>6</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นายพิทักษ์วงค์ หาญเมืองใจ</v>
          </cell>
          <cell r="BM1051">
            <v>883265010234</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1895</v>
          </cell>
          <cell r="C1052">
            <v>1047</v>
          </cell>
          <cell r="D1052">
            <v>26</v>
          </cell>
          <cell r="E1052">
            <v>7</v>
          </cell>
          <cell r="F1052">
            <v>2565</v>
          </cell>
          <cell r="G1052">
            <v>800089936341</v>
          </cell>
          <cell r="H1052" t="str">
            <v>นางสาว</v>
          </cell>
          <cell r="I1052" t="str">
            <v>จีราพัชร์</v>
          </cell>
          <cell r="J1052" t="str">
            <v>สุขจันทร์</v>
          </cell>
          <cell r="K1052">
            <v>3500900972912</v>
          </cell>
          <cell r="L1052" t="str">
            <v>ฝาง</v>
          </cell>
          <cell r="M1052" t="str">
            <v>เชียงใหม่ 2</v>
          </cell>
          <cell r="N1052">
            <v>8</v>
          </cell>
          <cell r="O1052" t="str">
            <v>สินเชื่อแก้ไขปัญหาหนี้นอกระบบ PSA ระยะที่ 2</v>
          </cell>
          <cell r="P1052" t="str">
            <v>1.บุคคลค้ำประกัน</v>
          </cell>
          <cell r="Q1052">
            <v>34864.019999999997</v>
          </cell>
          <cell r="R1052">
            <v>8534.68</v>
          </cell>
          <cell r="S1052" t="str">
            <v>จังหวัดฝาง</v>
          </cell>
          <cell r="T1052" t="str">
            <v>ผบE283</v>
          </cell>
          <cell r="U1052">
            <v>2565</v>
          </cell>
          <cell r="V1052" t="str">
            <v>ผบE505</v>
          </cell>
          <cell r="W1052">
            <v>2565</v>
          </cell>
          <cell r="X1052">
            <v>7</v>
          </cell>
          <cell r="Y1052">
            <v>7</v>
          </cell>
          <cell r="Z1052">
            <v>2565</v>
          </cell>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นางสาวจีราพัชร์ สุขจันทร์</v>
          </cell>
          <cell r="BM1052">
            <v>883265010225</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1896</v>
          </cell>
          <cell r="C1053">
            <v>1048</v>
          </cell>
          <cell r="D1053">
            <v>26</v>
          </cell>
          <cell r="E1053">
            <v>7</v>
          </cell>
          <cell r="F1053">
            <v>2565</v>
          </cell>
          <cell r="G1053">
            <v>800090265987</v>
          </cell>
          <cell r="H1053" t="str">
            <v>นาย</v>
          </cell>
          <cell r="I1053" t="str">
            <v>อุบล</v>
          </cell>
          <cell r="J1053" t="str">
            <v>มงคล</v>
          </cell>
          <cell r="K1053">
            <v>3650800543245</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30832.49</v>
          </cell>
          <cell r="R1053">
            <v>7008.1</v>
          </cell>
          <cell r="S1053" t="str">
            <v>แขวงเชียงดาว</v>
          </cell>
          <cell r="T1053" t="str">
            <v>ผบE265</v>
          </cell>
          <cell r="U1053">
            <v>2565</v>
          </cell>
          <cell r="V1053"/>
          <cell r="W1053"/>
          <cell r="X1053"/>
          <cell r="Y1053"/>
          <cell r="Z1053"/>
          <cell r="AA1053">
            <v>6</v>
          </cell>
          <cell r="AB1053">
            <v>7</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นายอุบล มงคล</v>
          </cell>
          <cell r="BM1053">
            <v>883265010233</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1897</v>
          </cell>
          <cell r="C1054">
            <v>1049</v>
          </cell>
          <cell r="D1054">
            <v>26</v>
          </cell>
          <cell r="E1054">
            <v>7</v>
          </cell>
          <cell r="F1054">
            <v>2565</v>
          </cell>
          <cell r="G1054">
            <v>800094433318</v>
          </cell>
          <cell r="H1054" t="str">
            <v>นางสาว</v>
          </cell>
          <cell r="I1054" t="str">
            <v>วาสนา</v>
          </cell>
          <cell r="J1054" t="str">
            <v>หลอโยธา</v>
          </cell>
          <cell r="K1054">
            <v>1501190001652</v>
          </cell>
          <cell r="L1054" t="str">
            <v>พร้าว</v>
          </cell>
          <cell r="M1054" t="str">
            <v>เชียงใหม่ 2</v>
          </cell>
          <cell r="N1054">
            <v>8</v>
          </cell>
          <cell r="O1054" t="str">
            <v>สินเชื่อแก้ไขปัญหาหนี้นอกระบบ PSA ระยะที่ 2</v>
          </cell>
          <cell r="P1054" t="str">
            <v>1.บุคคลค้ำประกัน</v>
          </cell>
          <cell r="Q1054">
            <v>34985.480000000003</v>
          </cell>
          <cell r="R1054">
            <v>7750.58</v>
          </cell>
          <cell r="S1054" t="str">
            <v>แขวงเชียงดาว</v>
          </cell>
          <cell r="T1054" t="str">
            <v>ผบE269</v>
          </cell>
          <cell r="U1054">
            <v>2565</v>
          </cell>
          <cell r="V1054" t="str">
            <v>ผบE392</v>
          </cell>
          <cell r="W1054">
            <v>2565</v>
          </cell>
          <cell r="X1054"/>
          <cell r="Y1054"/>
          <cell r="Z1054"/>
          <cell r="AA1054">
            <v>24</v>
          </cell>
          <cell r="AB1054">
            <v>6</v>
          </cell>
          <cell r="AC1054">
            <v>2565</v>
          </cell>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นางสาววาสนา หลอโยธา</v>
          </cell>
          <cell r="BM1054">
            <v>883265010229</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1898</v>
          </cell>
          <cell r="C1055">
            <v>1050</v>
          </cell>
          <cell r="D1055">
            <v>26</v>
          </cell>
          <cell r="E1055">
            <v>7</v>
          </cell>
          <cell r="F1055">
            <v>2565</v>
          </cell>
          <cell r="G1055">
            <v>800095526862</v>
          </cell>
          <cell r="H1055" t="str">
            <v>นาง</v>
          </cell>
          <cell r="I1055" t="str">
            <v>ภมร</v>
          </cell>
          <cell r="J1055" t="str">
            <v>สุวรรณศรี</v>
          </cell>
          <cell r="K1055">
            <v>3502000028217</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7155.62</v>
          </cell>
          <cell r="S1055" t="str">
            <v>จังหวัดอุตรดิตถ์</v>
          </cell>
          <cell r="T1055" t="str">
            <v>ผบE379</v>
          </cell>
          <cell r="U1055">
            <v>2565</v>
          </cell>
          <cell r="V1055" t="str">
            <v>ผบE1014</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นางภมร สุวรรณศรี</v>
          </cell>
          <cell r="BM1055">
            <v>0</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1899</v>
          </cell>
          <cell r="C1056">
            <v>1051</v>
          </cell>
          <cell r="D1056">
            <v>26</v>
          </cell>
          <cell r="E1056">
            <v>7</v>
          </cell>
          <cell r="F1056">
            <v>2565</v>
          </cell>
          <cell r="G1056">
            <v>800095526813</v>
          </cell>
          <cell r="H1056" t="str">
            <v>นาย</v>
          </cell>
          <cell r="I1056" t="str">
            <v>ณรงค์</v>
          </cell>
          <cell r="J1056" t="str">
            <v>นาจรัส</v>
          </cell>
          <cell r="K1056">
            <v>3520100425500</v>
          </cell>
          <cell r="L1056" t="str">
            <v>เวียงแหง</v>
          </cell>
          <cell r="M1056" t="str">
            <v>เชียงใหม่ 2</v>
          </cell>
          <cell r="N1056">
            <v>8</v>
          </cell>
          <cell r="O1056" t="str">
            <v xml:space="preserve">สินเชื่อธนาคารประชาชนหนี้นอกระบบ PSA ระยะ2 </v>
          </cell>
          <cell r="P1056" t="str">
            <v>1.บุคคลค้ำประกัน</v>
          </cell>
          <cell r="Q1056">
            <v>25830</v>
          </cell>
          <cell r="R1056">
            <v>7084.23</v>
          </cell>
          <cell r="S1056" t="str">
            <v>จังหวัดอุตรดิตถ์</v>
          </cell>
          <cell r="T1056" t="str">
            <v>ผบE374</v>
          </cell>
          <cell r="U1056">
            <v>2565</v>
          </cell>
          <cell r="V1056" t="str">
            <v>ผบE1013</v>
          </cell>
          <cell r="W1056">
            <v>2565</v>
          </cell>
          <cell r="X1056">
            <v>3</v>
          </cell>
          <cell r="Y1056">
            <v>5</v>
          </cell>
          <cell r="Z1056">
            <v>2565</v>
          </cell>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นายณรงค์ นาจรัส</v>
          </cell>
          <cell r="BM1056">
            <v>883265010063</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1900</v>
          </cell>
          <cell r="C1057">
            <v>1052</v>
          </cell>
          <cell r="D1057">
            <v>4</v>
          </cell>
          <cell r="E1057">
            <v>10</v>
          </cell>
          <cell r="F1057">
            <v>2565</v>
          </cell>
          <cell r="G1057">
            <v>800078053066</v>
          </cell>
          <cell r="H1057" t="str">
            <v>นาง</v>
          </cell>
          <cell r="I1057" t="str">
            <v>ลิตา</v>
          </cell>
          <cell r="J1057" t="str">
            <v>เต็มแสง</v>
          </cell>
          <cell r="K1057">
            <v>3520101597541</v>
          </cell>
          <cell r="L1057" t="str">
            <v>มีโชคพลาซ่า</v>
          </cell>
          <cell r="M1057" t="str">
            <v>เชียงใหม่ 2</v>
          </cell>
          <cell r="N1057">
            <v>8</v>
          </cell>
          <cell r="O1057" t="str">
            <v>สินเชื่อธนาคารประชาชน</v>
          </cell>
          <cell r="P1057" t="str">
            <v>1.บุคคลค้ำประกัน</v>
          </cell>
          <cell r="Q1057">
            <v>77068</v>
          </cell>
          <cell r="R1057">
            <v>15099.11</v>
          </cell>
          <cell r="S1057" t="str">
            <v>แขวงลำปาง</v>
          </cell>
          <cell r="T1057" t="str">
            <v>ผบ.3657</v>
          </cell>
          <cell r="U1057" t="str">
            <v>2563</v>
          </cell>
          <cell r="V1057" t="str">
            <v>ผบ.4508</v>
          </cell>
          <cell r="W1057">
            <v>2563</v>
          </cell>
          <cell r="X1057"/>
          <cell r="Y1057"/>
          <cell r="Z1057"/>
          <cell r="AA1057">
            <v>15</v>
          </cell>
          <cell r="AB1057">
            <v>12</v>
          </cell>
          <cell r="AC1057">
            <v>2563</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cell r="BI1057"/>
          <cell r="BJ1057"/>
          <cell r="BK1057"/>
          <cell r="BL1057" t="str">
            <v>นางลิตา เต็มแสง</v>
          </cell>
          <cell r="BM1057">
            <v>883263012154</v>
          </cell>
          <cell r="BN1057"/>
          <cell r="BO1057"/>
          <cell r="BP1057"/>
          <cell r="BQ1057"/>
          <cell r="BR1057"/>
          <cell r="BS1057"/>
          <cell r="BT1057"/>
          <cell r="BU1057" t="str">
            <v>จันทร์นิภา</v>
          </cell>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1901</v>
          </cell>
          <cell r="C1058"/>
          <cell r="D1058">
            <v>12</v>
          </cell>
          <cell r="E1058">
            <v>1</v>
          </cell>
          <cell r="F1058">
            <v>2566</v>
          </cell>
          <cell r="G1058">
            <v>800048577134</v>
          </cell>
          <cell r="H1058" t="str">
            <v>นางสาว</v>
          </cell>
          <cell r="I1058" t="str">
            <v>นภาพรรณ</v>
          </cell>
          <cell r="J1058" t="str">
            <v>ธนูแสง</v>
          </cell>
          <cell r="K1058" t="str">
            <v>3-3407-01616-70-1</v>
          </cell>
          <cell r="L1058" t="str">
            <v>บวกครกหลวง</v>
          </cell>
          <cell r="M1058" t="str">
            <v>เชียงใหม่ 3</v>
          </cell>
          <cell r="N1058">
            <v>8</v>
          </cell>
          <cell r="O1058" t="str">
            <v>สินเชื่อเคหะ</v>
          </cell>
          <cell r="P1058" t="str">
            <v>2.หลักทรัพย์ค้ำประกัน</v>
          </cell>
          <cell r="Q1058">
            <v>4109027.5</v>
          </cell>
          <cell r="R1058">
            <v>864190.56</v>
          </cell>
          <cell r="S1058" t="str">
            <v>จังหวัดมีนบุรี</v>
          </cell>
          <cell r="T1058" t="str">
            <v>ผบ.21013</v>
          </cell>
          <cell r="U1058">
            <v>2559</v>
          </cell>
          <cell r="V1058" t="str">
            <v>ผบ.2801</v>
          </cell>
          <cell r="W1058">
            <v>2560</v>
          </cell>
          <cell r="X1058">
            <v>16</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สืบทรัพย์ (คำสั่ง 28/12/2565)//กำลังดำเนินการสืบทรัพย์</v>
          </cell>
          <cell r="BC1058"/>
          <cell r="BD1058"/>
          <cell r="BE1058"/>
          <cell r="BF1058"/>
          <cell r="BG1058"/>
          <cell r="BH1058"/>
          <cell r="BI1058"/>
          <cell r="BJ1058"/>
          <cell r="BK1058"/>
          <cell r="BL1058" t="str">
            <v>นางสาวนภาพรรณ ธนูแสง</v>
          </cell>
          <cell r="BM1058">
            <v>823659010298</v>
          </cell>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1902</v>
          </cell>
          <cell r="C1059">
            <v>1054</v>
          </cell>
          <cell r="D1059">
            <v>4</v>
          </cell>
          <cell r="E1059">
            <v>10</v>
          </cell>
          <cell r="F1059">
            <v>2565</v>
          </cell>
          <cell r="G1059">
            <v>800017355945</v>
          </cell>
          <cell r="H1059" t="str">
            <v>นาง</v>
          </cell>
          <cell r="I1059" t="str">
            <v>อาทิตยา</v>
          </cell>
          <cell r="J1059" t="str">
            <v>ชิฎิพัทธ์</v>
          </cell>
          <cell r="K1059">
            <v>3501400567581</v>
          </cell>
          <cell r="L1059" t="str">
            <v>สันทราย</v>
          </cell>
          <cell r="M1059" t="str">
            <v>เชียงใหม่ 2</v>
          </cell>
          <cell r="N1059">
            <v>8</v>
          </cell>
          <cell r="O1059" t="str">
            <v>สินเชื่อธนาคารประชาชน</v>
          </cell>
          <cell r="P1059" t="str">
            <v>1.บุคคลค้ำประกัน</v>
          </cell>
          <cell r="Q1059">
            <v>112472</v>
          </cell>
          <cell r="R1059">
            <v>25644.43</v>
          </cell>
          <cell r="S1059" t="str">
            <v>แขวงเชียงใหม่</v>
          </cell>
          <cell r="T1059" t="str">
            <v>ผบ.13640</v>
          </cell>
          <cell r="U1059" t="str">
            <v>2559</v>
          </cell>
          <cell r="V1059" t="str">
            <v>ผบ.958</v>
          </cell>
          <cell r="W1059">
            <v>2560</v>
          </cell>
          <cell r="X1059">
            <v>27</v>
          </cell>
          <cell r="Y1059">
            <v>2</v>
          </cell>
          <cell r="Z1059">
            <v>2560</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นางอาทิตยา ชิฎิพัทธ์</v>
          </cell>
          <cell r="BM1059">
            <v>823659010326</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1903</v>
          </cell>
          <cell r="C1060">
            <v>1055</v>
          </cell>
          <cell r="D1060">
            <v>26</v>
          </cell>
          <cell r="E1060">
            <v>7</v>
          </cell>
          <cell r="F1060">
            <v>2565</v>
          </cell>
          <cell r="G1060">
            <v>800096253839</v>
          </cell>
          <cell r="H1060" t="str">
            <v>นาย</v>
          </cell>
          <cell r="I1060" t="str">
            <v xml:space="preserve">เพชราภรณ์  </v>
          </cell>
          <cell r="J1060" t="str">
            <v>ฟองมูล</v>
          </cell>
          <cell r="K1060">
            <v>1501000062426</v>
          </cell>
          <cell r="L1060" t="str">
            <v>แม่อาย</v>
          </cell>
          <cell r="M1060" t="str">
            <v>เชียงใหม่ 2</v>
          </cell>
          <cell r="N1060">
            <v>8</v>
          </cell>
          <cell r="O1060" t="str">
            <v>สินเชื่อแก้ไขปัญหาหนี้นอกระบบPSAระยะที่2</v>
          </cell>
          <cell r="P1060" t="str">
            <v>1.บุคคลค้ำประกัน</v>
          </cell>
          <cell r="Q1060">
            <v>44532</v>
          </cell>
          <cell r="R1060">
            <v>8969.86</v>
          </cell>
          <cell r="S1060" t="str">
            <v>จังหวัดฝาง</v>
          </cell>
          <cell r="T1060" t="str">
            <v>ผบE88</v>
          </cell>
          <cell r="U1060">
            <v>2565</v>
          </cell>
          <cell r="V1060" t="str">
            <v>ผบ367</v>
          </cell>
          <cell r="W1060">
            <v>2565</v>
          </cell>
          <cell r="X1060">
            <v>14</v>
          </cell>
          <cell r="Y1060">
            <v>6</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นายเพชราภรณ์   ฟองมูล</v>
          </cell>
          <cell r="BM1060">
            <v>883265010058</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1904</v>
          </cell>
          <cell r="C1061">
            <v>1056</v>
          </cell>
          <cell r="D1061">
            <v>26</v>
          </cell>
          <cell r="E1061">
            <v>7</v>
          </cell>
          <cell r="F1061">
            <v>2565</v>
          </cell>
          <cell r="G1061">
            <v>800114352308</v>
          </cell>
          <cell r="H1061" t="str">
            <v>นาย</v>
          </cell>
          <cell r="I1061" t="str">
            <v>อิทธิชัย</v>
          </cell>
          <cell r="J1061" t="str">
            <v>ใหม่ปาละ</v>
          </cell>
          <cell r="K1061">
            <v>1551000002261</v>
          </cell>
          <cell r="L1061" t="str">
            <v>แม่อาย</v>
          </cell>
          <cell r="M1061" t="str">
            <v>เชียงใหม่ 2</v>
          </cell>
          <cell r="N1061">
            <v>8</v>
          </cell>
          <cell r="O1061" t="str">
            <v>สินเชื่อผู้มีรายได้ประจำ Covid-19 (PSA)</v>
          </cell>
          <cell r="P1061" t="str">
            <v>1.บุคคลค้ำประกัน</v>
          </cell>
          <cell r="Q1061">
            <v>38558.06</v>
          </cell>
          <cell r="R1061">
            <v>2166.98</v>
          </cell>
          <cell r="S1061" t="str">
            <v>จังหวัดฝาง</v>
          </cell>
          <cell r="T1061" t="str">
            <v>ผบE89</v>
          </cell>
          <cell r="U1061">
            <v>2565</v>
          </cell>
          <cell r="V1061" t="str">
            <v>ผบE233</v>
          </cell>
          <cell r="W1061">
            <v>2565</v>
          </cell>
          <cell r="X1061">
            <v>31</v>
          </cell>
          <cell r="Y1061">
            <v>3</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นายอิทธิชัย ใหม่ปาละ</v>
          </cell>
          <cell r="BM1061">
            <v>883265010059</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1905</v>
          </cell>
          <cell r="C1062">
            <v>1057</v>
          </cell>
          <cell r="D1062">
            <v>26</v>
          </cell>
          <cell r="E1062">
            <v>7</v>
          </cell>
          <cell r="F1062">
            <v>2565</v>
          </cell>
          <cell r="G1062">
            <v>800082205546</v>
          </cell>
          <cell r="H1062" t="str">
            <v>นาง</v>
          </cell>
          <cell r="I1062" t="str">
            <v>เกศริน</v>
          </cell>
          <cell r="J1062" t="str">
            <v>แก่นปัน</v>
          </cell>
          <cell r="K1062">
            <v>3501000153843</v>
          </cell>
          <cell r="L1062" t="str">
            <v>แม่อาย</v>
          </cell>
          <cell r="M1062" t="str">
            <v>เชียงใหม่ 2</v>
          </cell>
          <cell r="N1062">
            <v>8</v>
          </cell>
          <cell r="O1062" t="str">
            <v>สินเชื่อธนาคารประชาชน</v>
          </cell>
          <cell r="P1062" t="str">
            <v>1.บุคคลค้ำประกัน</v>
          </cell>
          <cell r="Q1062">
            <v>139976.89000000001</v>
          </cell>
          <cell r="R1062">
            <v>30366.47</v>
          </cell>
          <cell r="S1062" t="str">
            <v>จังหวัดฝาง</v>
          </cell>
          <cell r="T1062" t="str">
            <v>ผบE412</v>
          </cell>
          <cell r="U1062">
            <v>2565</v>
          </cell>
          <cell r="V1062" t="str">
            <v>ผบE502</v>
          </cell>
          <cell r="W1062">
            <v>2565</v>
          </cell>
          <cell r="X1062">
            <v>7</v>
          </cell>
          <cell r="Y1062">
            <v>7</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นางเกศริน แก่นปัน</v>
          </cell>
          <cell r="BM1062">
            <v>88326501035</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1906</v>
          </cell>
          <cell r="C1063">
            <v>1058</v>
          </cell>
          <cell r="D1063">
            <v>26</v>
          </cell>
          <cell r="E1063">
            <v>7</v>
          </cell>
          <cell r="F1063">
            <v>2565</v>
          </cell>
          <cell r="G1063">
            <v>800093656919</v>
          </cell>
          <cell r="H1063" t="str">
            <v>นาง</v>
          </cell>
          <cell r="I1063" t="str">
            <v>ประไพร</v>
          </cell>
          <cell r="J1063" t="str">
            <v>สุโข</v>
          </cell>
          <cell r="K1063">
            <v>3501000223311</v>
          </cell>
          <cell r="L1063" t="str">
            <v>แม่อาย</v>
          </cell>
          <cell r="M1063" t="str">
            <v>เชียงใหม่ 2</v>
          </cell>
          <cell r="N1063">
            <v>8</v>
          </cell>
          <cell r="O1063" t="str">
            <v>สินเชื่อแก้ไขปัญหาหนี้นอกระบบPSAระยะที่2</v>
          </cell>
          <cell r="P1063" t="str">
            <v>1.บุคคลค้ำประกัน</v>
          </cell>
          <cell r="Q1063">
            <v>35817.75</v>
          </cell>
          <cell r="R1063">
            <v>6665.75</v>
          </cell>
          <cell r="S1063" t="str">
            <v>จังหวัดฝาง</v>
          </cell>
          <cell r="T1063" t="str">
            <v>ผบE91</v>
          </cell>
          <cell r="U1063">
            <v>2565</v>
          </cell>
          <cell r="V1063" t="str">
            <v>ผบE234</v>
          </cell>
          <cell r="W1063">
            <v>2565</v>
          </cell>
          <cell r="X1063">
            <v>31</v>
          </cell>
          <cell r="Y1063">
            <v>3</v>
          </cell>
          <cell r="Z1063">
            <v>2565</v>
          </cell>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นางประไพร สุโข</v>
          </cell>
          <cell r="BM1063">
            <v>883265010061</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1907</v>
          </cell>
          <cell r="C1064">
            <v>1059</v>
          </cell>
          <cell r="D1064">
            <v>26</v>
          </cell>
          <cell r="E1064">
            <v>7</v>
          </cell>
          <cell r="F1064">
            <v>2565</v>
          </cell>
          <cell r="G1064" t="str">
            <v>800095218551
800096869121</v>
          </cell>
          <cell r="H1064" t="str">
            <v>นาย</v>
          </cell>
          <cell r="I1064" t="str">
            <v>ทนง</v>
          </cell>
          <cell r="J1064" t="str">
            <v>งุนคำ</v>
          </cell>
          <cell r="K1064">
            <v>3501100156895</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69155.789999999994</v>
          </cell>
          <cell r="R1064">
            <v>12502.64</v>
          </cell>
          <cell r="S1064" t="str">
            <v>แขวงเชียงดาว</v>
          </cell>
          <cell r="T1064" t="str">
            <v>ผบE59</v>
          </cell>
          <cell r="U1064">
            <v>2565</v>
          </cell>
          <cell r="V1064" t="str">
            <v>ผบE203</v>
          </cell>
          <cell r="W1064">
            <v>2565</v>
          </cell>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นายทนง งุนคำ</v>
          </cell>
          <cell r="BM1064">
            <v>883265010034</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1908</v>
          </cell>
          <cell r="C1065">
            <v>1060</v>
          </cell>
          <cell r="D1065">
            <v>26</v>
          </cell>
          <cell r="E1065">
            <v>7</v>
          </cell>
          <cell r="F1065">
            <v>2565</v>
          </cell>
          <cell r="G1065">
            <v>800091321904</v>
          </cell>
          <cell r="H1065" t="str">
            <v>นาย</v>
          </cell>
          <cell r="I1065" t="str">
            <v>พศวัต</v>
          </cell>
          <cell r="J1065" t="str">
            <v>ไชยชนะ</v>
          </cell>
          <cell r="K1065">
            <v>1103702261700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35665.449999999997</v>
          </cell>
          <cell r="R1065">
            <v>7575.55</v>
          </cell>
          <cell r="S1065" t="str">
            <v>แขวงเชียงดาว</v>
          </cell>
          <cell r="T1065" t="str">
            <v>ผบE58</v>
          </cell>
          <cell r="U1065">
            <v>2565</v>
          </cell>
          <cell r="V1065" t="str">
            <v>ผบE254</v>
          </cell>
          <cell r="W1065">
            <v>2565</v>
          </cell>
          <cell r="X1065">
            <v>10</v>
          </cell>
          <cell r="Y1065">
            <v>5</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นายพศวัต ไชยชนะ</v>
          </cell>
          <cell r="BM1065">
            <v>883265010033</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1909</v>
          </cell>
          <cell r="C1066">
            <v>1061</v>
          </cell>
          <cell r="D1066">
            <v>26</v>
          </cell>
          <cell r="E1066">
            <v>7</v>
          </cell>
          <cell r="F1066">
            <v>2565</v>
          </cell>
          <cell r="G1066">
            <v>800085317504</v>
          </cell>
          <cell r="H1066" t="str">
            <v>นาย</v>
          </cell>
          <cell r="I1066" t="str">
            <v>พงศักดิ์</v>
          </cell>
          <cell r="J1066" t="str">
            <v>อินสองใจ</v>
          </cell>
          <cell r="K1066">
            <v>1509901210040</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30827.89</v>
          </cell>
          <cell r="R1066">
            <v>8090.29</v>
          </cell>
          <cell r="S1066" t="str">
            <v>แขวงเชียงดาว</v>
          </cell>
          <cell r="T1066" t="str">
            <v>ผบE56</v>
          </cell>
          <cell r="U1066">
            <v>2565</v>
          </cell>
          <cell r="V1066" t="str">
            <v>ผบE201</v>
          </cell>
          <cell r="W1066">
            <v>2565</v>
          </cell>
          <cell r="X1066">
            <v>19</v>
          </cell>
          <cell r="Y1066">
            <v>4</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นายพงศักดิ์ อินสองใจ</v>
          </cell>
          <cell r="BM1066">
            <v>883265010032</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1910</v>
          </cell>
          <cell r="C1067">
            <v>1062</v>
          </cell>
          <cell r="D1067">
            <v>26</v>
          </cell>
          <cell r="E1067">
            <v>7</v>
          </cell>
          <cell r="F1067">
            <v>2565</v>
          </cell>
          <cell r="G1067">
            <v>800095853738</v>
          </cell>
          <cell r="H1067" t="str">
            <v>นาง</v>
          </cell>
          <cell r="I1067" t="str">
            <v>วิไล</v>
          </cell>
          <cell r="J1067" t="str">
            <v>ชัยวุฒิ</v>
          </cell>
          <cell r="K1067">
            <v>1570300025282</v>
          </cell>
          <cell r="L1067" t="str">
            <v>พร้าว</v>
          </cell>
          <cell r="M1067" t="str">
            <v>เชียงใหม่ 2</v>
          </cell>
          <cell r="N1067">
            <v>8</v>
          </cell>
          <cell r="O1067" t="str">
            <v>สินเชื่อแก้ไขปัญหาหนี้นอกระบบPSAระยะที่2</v>
          </cell>
          <cell r="P1067" t="str">
            <v>1.บุคคลค้ำประกัน</v>
          </cell>
          <cell r="Q1067">
            <v>39991.160000000003</v>
          </cell>
          <cell r="R1067">
            <v>7764.21</v>
          </cell>
          <cell r="S1067" t="str">
            <v>แขวงเชียงดาว</v>
          </cell>
          <cell r="T1067" t="str">
            <v>ผบE57</v>
          </cell>
          <cell r="U1067">
            <v>2565</v>
          </cell>
          <cell r="V1067" t="str">
            <v>ผบE253</v>
          </cell>
          <cell r="W1067">
            <v>2565</v>
          </cell>
          <cell r="X1067">
            <v>10</v>
          </cell>
          <cell r="Y1067">
            <v>5</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นางวิไล ชัยวุฒิ</v>
          </cell>
          <cell r="BM1067">
            <v>883265010031</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1911</v>
          </cell>
          <cell r="C1068">
            <v>1063</v>
          </cell>
          <cell r="D1068">
            <v>10</v>
          </cell>
          <cell r="E1068">
            <v>8</v>
          </cell>
          <cell r="F1068">
            <v>2565</v>
          </cell>
          <cell r="G1068">
            <v>800042800865</v>
          </cell>
          <cell r="H1068" t="str">
            <v>นาย</v>
          </cell>
          <cell r="I1068" t="str">
            <v>ธนพล</v>
          </cell>
          <cell r="J1068" t="str">
            <v>พงษ์ใจภัทร</v>
          </cell>
          <cell r="K1068">
            <v>3500200504495</v>
          </cell>
          <cell r="L1068" t="str">
            <v>จอมทอง</v>
          </cell>
          <cell r="M1068" t="str">
            <v>เชียงใหม่ 3</v>
          </cell>
          <cell r="N1068">
            <v>8</v>
          </cell>
          <cell r="O1068" t="str">
            <v>สินเชื่อธนาคารประชาชน</v>
          </cell>
          <cell r="P1068" t="str">
            <v>1.บุคคลค้ำประกัน</v>
          </cell>
          <cell r="Q1068">
            <v>72186.240000000005</v>
          </cell>
          <cell r="R1068">
            <v>18373.25</v>
          </cell>
          <cell r="S1068" t="str">
            <v>จังหวัดฮอด</v>
          </cell>
          <cell r="T1068" t="str">
            <v>ผบE424</v>
          </cell>
          <cell r="U1068">
            <v>2565</v>
          </cell>
          <cell r="V1068" t="str">
            <v>ผบE549</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นายธนพล พงษ์ใจภัทร</v>
          </cell>
          <cell r="BM1068">
            <v>888165010029</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1912</v>
          </cell>
          <cell r="C1069">
            <v>1064</v>
          </cell>
          <cell r="D1069">
            <v>10</v>
          </cell>
          <cell r="E1069">
            <v>8</v>
          </cell>
          <cell r="F1069">
            <v>2565</v>
          </cell>
          <cell r="G1069">
            <v>800121729225</v>
          </cell>
          <cell r="H1069" t="str">
            <v>นางสาว</v>
          </cell>
          <cell r="I1069" t="str">
            <v xml:space="preserve">วิจิตรา </v>
          </cell>
          <cell r="J1069" t="str">
            <v>เปียงใจ</v>
          </cell>
          <cell r="K1069">
            <v>1509901122451</v>
          </cell>
          <cell r="L1069" t="str">
            <v>ดอยเต่า</v>
          </cell>
          <cell r="M1069" t="str">
            <v>เชียงใหม่ 3</v>
          </cell>
          <cell r="N1069">
            <v>8</v>
          </cell>
          <cell r="O1069" t="str">
            <v>สินเชื่อเสริมพลังฐานราก (PSA)</v>
          </cell>
          <cell r="P1069" t="str">
            <v>4.ไม่มีหลักประกัน</v>
          </cell>
          <cell r="Q1069">
            <v>44999</v>
          </cell>
          <cell r="R1069">
            <v>2340.09</v>
          </cell>
          <cell r="S1069" t="str">
            <v>จังหวัดฮอด</v>
          </cell>
          <cell r="T1069" t="str">
            <v>ผบE426</v>
          </cell>
          <cell r="U1069">
            <v>2565</v>
          </cell>
          <cell r="V1069" t="str">
            <v>ผบE551</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นางสาววิจิตรา  เปียงใจ</v>
          </cell>
          <cell r="BM1069">
            <v>888165010017</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1913</v>
          </cell>
          <cell r="C1070">
            <v>1065</v>
          </cell>
          <cell r="D1070">
            <v>10</v>
          </cell>
          <cell r="E1070">
            <v>8</v>
          </cell>
          <cell r="F1070">
            <v>2565</v>
          </cell>
          <cell r="G1070">
            <v>800082433833</v>
          </cell>
          <cell r="H1070" t="str">
            <v>นาย</v>
          </cell>
          <cell r="I1070" t="str">
            <v>สกล</v>
          </cell>
          <cell r="J1070" t="str">
            <v>เมฆวิชัยวงศ์</v>
          </cell>
          <cell r="K1070">
            <v>3500200496514</v>
          </cell>
          <cell r="L1070" t="str">
            <v>จอมทอง</v>
          </cell>
          <cell r="M1070" t="str">
            <v>เชียงใหม่ 3</v>
          </cell>
          <cell r="N1070">
            <v>8</v>
          </cell>
          <cell r="O1070" t="str">
            <v>สินเชื่อธนาคารประชาชน</v>
          </cell>
          <cell r="P1070" t="str">
            <v>1.บุคคลค้ำประกัน</v>
          </cell>
          <cell r="Q1070">
            <v>30026.34</v>
          </cell>
          <cell r="R1070">
            <v>9048.56</v>
          </cell>
          <cell r="S1070" t="str">
            <v>จังหวัดฮอด</v>
          </cell>
          <cell r="T1070" t="str">
            <v>ผบE422</v>
          </cell>
          <cell r="U1070">
            <v>2565</v>
          </cell>
          <cell r="V1070" t="str">
            <v>ผบE548</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นายสกล เมฆวิชัยวงศ์</v>
          </cell>
          <cell r="BM1070">
            <v>88165010018</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1914</v>
          </cell>
          <cell r="C1071">
            <v>1066</v>
          </cell>
          <cell r="D1071">
            <v>10</v>
          </cell>
          <cell r="E1071">
            <v>8</v>
          </cell>
          <cell r="F1071">
            <v>2565</v>
          </cell>
          <cell r="G1071">
            <v>800093656398</v>
          </cell>
          <cell r="H1071" t="str">
            <v>นางสาว</v>
          </cell>
          <cell r="I1071" t="str">
            <v>วนาลีหรือธัญชนก</v>
          </cell>
          <cell r="J1071" t="str">
            <v>ธรรมสอน</v>
          </cell>
          <cell r="K1071">
            <v>1570500147314</v>
          </cell>
          <cell r="L1071" t="str">
            <v>จอมทอง</v>
          </cell>
          <cell r="M1071" t="str">
            <v>เชียงใหม่ 3</v>
          </cell>
          <cell r="N1071">
            <v>8</v>
          </cell>
          <cell r="O1071" t="str">
            <v>สินเชื่อแก้ไขปัญหาหนี้นอกระบบ PSAระยะที่2</v>
          </cell>
          <cell r="P1071" t="str">
            <v>1.บุคคลค้ำประกัน</v>
          </cell>
          <cell r="Q1071">
            <v>30290</v>
          </cell>
          <cell r="R1071">
            <v>7224</v>
          </cell>
          <cell r="S1071" t="str">
            <v>จังหวัดฮอด</v>
          </cell>
          <cell r="T1071" t="str">
            <v>ผบE432</v>
          </cell>
          <cell r="U1071">
            <v>2565</v>
          </cell>
          <cell r="V1071" t="str">
            <v>ผบE542</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นางสาววนาลีหรือธัญชนก ธรรมสอน</v>
          </cell>
          <cell r="BM1071">
            <v>888165010023</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1915</v>
          </cell>
          <cell r="C1072">
            <v>1067</v>
          </cell>
          <cell r="D1072">
            <v>10</v>
          </cell>
          <cell r="E1072">
            <v>8</v>
          </cell>
          <cell r="F1072">
            <v>2565</v>
          </cell>
          <cell r="G1072">
            <v>800090821524</v>
          </cell>
          <cell r="H1072" t="str">
            <v>นาง</v>
          </cell>
          <cell r="I1072" t="str">
            <v>รุ่งนภา</v>
          </cell>
          <cell r="J1072" t="str">
            <v>ใจยะสุ</v>
          </cell>
          <cell r="K1072">
            <v>3500200660292</v>
          </cell>
          <cell r="L1072" t="str">
            <v>จอมทอง</v>
          </cell>
          <cell r="M1072" t="str">
            <v>เชียงใหม่ 3</v>
          </cell>
          <cell r="N1072">
            <v>8</v>
          </cell>
          <cell r="O1072" t="str">
            <v>สินเชื่อธนาคารประชาชน</v>
          </cell>
          <cell r="P1072" t="str">
            <v>1.บุคคลค้ำประกัน</v>
          </cell>
          <cell r="Q1072">
            <v>39302</v>
          </cell>
          <cell r="R1072">
            <v>9808.0300000000007</v>
          </cell>
          <cell r="S1072" t="str">
            <v>จังหวัดฮอด</v>
          </cell>
          <cell r="T1072" t="str">
            <v>ผบE421</v>
          </cell>
          <cell r="U1072">
            <v>2565</v>
          </cell>
          <cell r="V1072" t="str">
            <v>ผบE547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นางรุ่งนภา ใจยะสุ</v>
          </cell>
          <cell r="BM1072">
            <v>888165010021</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1916</v>
          </cell>
          <cell r="C1073">
            <v>1068</v>
          </cell>
          <cell r="D1073">
            <v>10</v>
          </cell>
          <cell r="E1073">
            <v>8</v>
          </cell>
          <cell r="F1073">
            <v>2565</v>
          </cell>
          <cell r="G1073">
            <v>800087258839</v>
          </cell>
          <cell r="H1073" t="str">
            <v>นางสาว</v>
          </cell>
          <cell r="I1073" t="str">
            <v>จิตศศิอร</v>
          </cell>
          <cell r="J1073" t="str">
            <v>สุพรรณ์</v>
          </cell>
          <cell r="K1073">
            <v>1509901107729</v>
          </cell>
          <cell r="L1073" t="str">
            <v>จอมทอง</v>
          </cell>
          <cell r="M1073" t="str">
            <v>เชียงใหม่ 3</v>
          </cell>
          <cell r="N1073">
            <v>8</v>
          </cell>
          <cell r="O1073" t="str">
            <v>สินเชื่อแก้ไขปัญหาหนี้นอกระบบ PSAระยะที่2</v>
          </cell>
          <cell r="P1073" t="str">
            <v>1.บุคคลค้ำประกัน</v>
          </cell>
          <cell r="Q1073">
            <v>33090.68</v>
          </cell>
          <cell r="R1073">
            <v>9156.24</v>
          </cell>
          <cell r="S1073" t="str">
            <v>จังหวัดฮอด</v>
          </cell>
          <cell r="T1073" t="str">
            <v>ผบE438</v>
          </cell>
          <cell r="U1073">
            <v>2565</v>
          </cell>
          <cell r="V1073" t="str">
            <v>ผบE557</v>
          </cell>
          <cell r="W1073">
            <v>2565</v>
          </cell>
          <cell r="X1073">
            <v>27</v>
          </cell>
          <cell r="Y1073">
            <v>7</v>
          </cell>
          <cell r="Z1073">
            <v>2565</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นางสาวจิตศศิอร สุพรรณ์</v>
          </cell>
          <cell r="BM1073">
            <v>888165010032</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1917</v>
          </cell>
          <cell r="C1074">
            <v>1069</v>
          </cell>
          <cell r="D1074">
            <v>1</v>
          </cell>
          <cell r="E1074">
            <v>8</v>
          </cell>
          <cell r="F1074">
            <v>2565</v>
          </cell>
          <cell r="G1074" t="str">
            <v>855648011929,
800018948185</v>
          </cell>
          <cell r="H1074" t="str">
            <v>นาง
นาย</v>
          </cell>
          <cell r="I1074" t="str">
            <v>อารี
ณัฐพงษ์</v>
          </cell>
          <cell r="J1074" t="str">
            <v>สีขาว
สีขาว</v>
          </cell>
          <cell r="K1074" t="str">
            <v>3640400087510
5500700031231</v>
          </cell>
          <cell r="L1074" t="str">
            <v>พร้าว</v>
          </cell>
          <cell r="M1074" t="str">
            <v>เชียงใหม่ 2</v>
          </cell>
          <cell r="N1074">
            <v>8</v>
          </cell>
          <cell r="O1074" t="str">
            <v>สินเชื่อเคหะ
สินเชื่อไทรทอง</v>
          </cell>
          <cell r="P1074" t="str">
            <v>2.หลักทรัพย์ค้ำประกัน</v>
          </cell>
          <cell r="Q1074">
            <v>590761.31000000006</v>
          </cell>
          <cell r="R1074">
            <v>173232.24</v>
          </cell>
          <cell r="S1074" t="str">
            <v>จังหวัดสุโขทัย</v>
          </cell>
          <cell r="T1074" t="str">
            <v>ผบE121</v>
          </cell>
          <cell r="U1074">
            <v>2565</v>
          </cell>
          <cell r="V1074" t="str">
            <v>ผบE803</v>
          </cell>
          <cell r="W1074">
            <v>2565</v>
          </cell>
          <cell r="X1074"/>
          <cell r="Y1074"/>
          <cell r="Z1074"/>
          <cell r="AA1074">
            <v>10</v>
          </cell>
          <cell r="AB1074">
            <v>5</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นาง
นายอารี
ณัฐพงษ์ สีขาว
สีขาว</v>
          </cell>
          <cell r="BM1074">
            <v>883163011714</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1918</v>
          </cell>
          <cell r="C1075">
            <v>1070</v>
          </cell>
          <cell r="D1075">
            <v>1</v>
          </cell>
          <cell r="E1075">
            <v>8</v>
          </cell>
          <cell r="F1075">
            <v>2565</v>
          </cell>
          <cell r="G1075">
            <v>800075859978</v>
          </cell>
          <cell r="H1075" t="str">
            <v>นาย</v>
          </cell>
          <cell r="I1075" t="str">
            <v>สุรศักดิ์</v>
          </cell>
          <cell r="J1075" t="str">
            <v>ไชยแดง</v>
          </cell>
          <cell r="K1075">
            <v>1509900645352</v>
          </cell>
          <cell r="L1075" t="str">
            <v>สันกำแพง</v>
          </cell>
          <cell r="M1075" t="str">
            <v>เชียงใหม่ 3</v>
          </cell>
          <cell r="N1075">
            <v>8</v>
          </cell>
          <cell r="O1075" t="str">
            <v>สินเชื่อธนาคารประชาชน</v>
          </cell>
          <cell r="P1075" t="str">
            <v>1.บุคคลค้ำประกัน</v>
          </cell>
          <cell r="Q1075">
            <v>147902.25</v>
          </cell>
          <cell r="R1075">
            <v>20635.98</v>
          </cell>
          <cell r="S1075" t="str">
            <v>แขวงเชียงใหม่</v>
          </cell>
          <cell r="T1075" t="str">
            <v>ผบE2645</v>
          </cell>
          <cell r="U1075">
            <v>2564</v>
          </cell>
          <cell r="V1075" t="str">
            <v>ผบE137</v>
          </cell>
          <cell r="W1075">
            <v>2565</v>
          </cell>
          <cell r="X1075"/>
          <cell r="Y1075"/>
          <cell r="Z1075"/>
          <cell r="AA1075">
            <v>25</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นายสุรศักดิ์ ไชยแดง</v>
          </cell>
          <cell r="BM1075">
            <v>888164010096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1919</v>
          </cell>
          <cell r="C1076">
            <v>1071</v>
          </cell>
          <cell r="D1076">
            <v>1</v>
          </cell>
          <cell r="E1076">
            <v>8</v>
          </cell>
          <cell r="F1076">
            <v>2565</v>
          </cell>
          <cell r="G1076">
            <v>800093052713</v>
          </cell>
          <cell r="H1076" t="str">
            <v>นางสาว</v>
          </cell>
          <cell r="I1076" t="str">
            <v>คำแพง</v>
          </cell>
          <cell r="J1076" t="str">
            <v>พื้นชัยภูมิ</v>
          </cell>
          <cell r="K1076">
            <v>5601100087422</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33332</v>
          </cell>
          <cell r="R1076">
            <v>7540.1</v>
          </cell>
          <cell r="S1076" t="str">
            <v>แขวงเชียงดาว</v>
          </cell>
          <cell r="T1076" t="str">
            <v>ผบE448</v>
          </cell>
          <cell r="U1076">
            <v>2564</v>
          </cell>
          <cell r="V1076" t="str">
            <v>ผบE13</v>
          </cell>
          <cell r="W1076">
            <v>2565</v>
          </cell>
          <cell r="X1076"/>
          <cell r="Y1076"/>
          <cell r="Z1076"/>
          <cell r="AA1076">
            <v>20</v>
          </cell>
          <cell r="AB1076">
            <v>1</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นางสาวคำแพง พื้นชัยภูมิ</v>
          </cell>
          <cell r="BM1076">
            <v>883264010096</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1920</v>
          </cell>
          <cell r="C1077">
            <v>1072</v>
          </cell>
          <cell r="D1077">
            <v>1</v>
          </cell>
          <cell r="E1077">
            <v>8</v>
          </cell>
          <cell r="F1077">
            <v>2565</v>
          </cell>
          <cell r="G1077">
            <v>800094035105</v>
          </cell>
          <cell r="H1077" t="str">
            <v>นาง</v>
          </cell>
          <cell r="I1077" t="str">
            <v>วิไล</v>
          </cell>
          <cell r="J1077" t="str">
            <v>ศิริแปง</v>
          </cell>
          <cell r="K1077">
            <v>3501300020351</v>
          </cell>
          <cell r="L1077" t="str">
            <v>ดอยสะเก็ด</v>
          </cell>
          <cell r="M1077" t="str">
            <v>เชียงใหม่ 2</v>
          </cell>
          <cell r="N1077">
            <v>8</v>
          </cell>
          <cell r="O1077" t="str">
            <v>สินเชื่อแก้ไขปัญหาหนี้นอกระบบPSA ระยะที่ 2</v>
          </cell>
          <cell r="P1077" t="str">
            <v>1.บุคคลค้ำประกัน</v>
          </cell>
          <cell r="Q1077">
            <v>39794.25</v>
          </cell>
          <cell r="R1077">
            <v>6769.5</v>
          </cell>
          <cell r="S1077" t="str">
            <v>แขวงเชียงใหม่</v>
          </cell>
          <cell r="T1077" t="str">
            <v>ผบE4606</v>
          </cell>
          <cell r="U1077">
            <v>2564</v>
          </cell>
          <cell r="V1077" t="str">
            <v>ผบE917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นางวิไล ศิริแปง</v>
          </cell>
          <cell r="BM1077">
            <v>883264010090</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1921</v>
          </cell>
          <cell r="C1078">
            <v>1073</v>
          </cell>
          <cell r="D1078">
            <v>1</v>
          </cell>
          <cell r="E1078">
            <v>8</v>
          </cell>
          <cell r="F1078">
            <v>2565</v>
          </cell>
          <cell r="G1078">
            <v>800081131941</v>
          </cell>
          <cell r="H1078" t="str">
            <v>นางสาว</v>
          </cell>
          <cell r="I1078" t="str">
            <v>นารีรัตน์</v>
          </cell>
          <cell r="J1078" t="str">
            <v>ดาวสนั่น</v>
          </cell>
          <cell r="K1078" t="str">
            <v>3 5019 00620 48 1</v>
          </cell>
          <cell r="L1078" t="str">
            <v>ประตูช้างเผือก</v>
          </cell>
          <cell r="M1078" t="str">
            <v>เชียงใหม่ 1</v>
          </cell>
          <cell r="N1078">
            <v>8</v>
          </cell>
          <cell r="O1078" t="str">
            <v>สินเชื่อประชาชน</v>
          </cell>
          <cell r="P1078" t="str">
            <v>1.บุคคลค้ำประกัน</v>
          </cell>
          <cell r="Q1078">
            <v>165076</v>
          </cell>
          <cell r="R1078">
            <v>40005.01</v>
          </cell>
          <cell r="S1078" t="str">
            <v>แขวงเชียงใหม่</v>
          </cell>
          <cell r="T1078" t="str">
            <v>ผบE4608</v>
          </cell>
          <cell r="U1078">
            <v>2564</v>
          </cell>
          <cell r="V1078" t="str">
            <v>ผบE907</v>
          </cell>
          <cell r="W1078">
            <v>2565</v>
          </cell>
          <cell r="X1078"/>
          <cell r="Y1078"/>
          <cell r="Z1078"/>
          <cell r="AA1078">
            <v>2</v>
          </cell>
          <cell r="AB1078">
            <v>3</v>
          </cell>
          <cell r="AC1078">
            <v>2565</v>
          </cell>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นางสาวนารีรัตน์ ดาวสนั่น</v>
          </cell>
          <cell r="BM1078">
            <v>883164010441</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1922</v>
          </cell>
          <cell r="C1079">
            <v>1074</v>
          </cell>
          <cell r="D1079">
            <v>1</v>
          </cell>
          <cell r="E1079">
            <v>8</v>
          </cell>
          <cell r="F1079">
            <v>2565</v>
          </cell>
          <cell r="G1079">
            <v>800023364733</v>
          </cell>
          <cell r="H1079" t="str">
            <v>นางสาว</v>
          </cell>
          <cell r="I1079" t="str">
            <v>ภัทรนิษฐ์</v>
          </cell>
          <cell r="J1079" t="str">
            <v>สุภาลม</v>
          </cell>
          <cell r="K1079" t="str">
            <v>3 5002 00158 56 2</v>
          </cell>
          <cell r="L1079" t="str">
            <v>ประตูช้างเผือก</v>
          </cell>
          <cell r="M1079" t="str">
            <v>เชียงใหม่ 1</v>
          </cell>
          <cell r="N1079">
            <v>8</v>
          </cell>
          <cell r="O1079" t="str">
            <v>สินเชื่อสวัสดิการ</v>
          </cell>
          <cell r="P1079" t="str">
            <v>1.บุคคลค้ำประกัน</v>
          </cell>
          <cell r="Q1079">
            <v>44606.94</v>
          </cell>
          <cell r="R1079">
            <v>5921.02</v>
          </cell>
          <cell r="S1079" t="str">
            <v>จังหวัดฮอด</v>
          </cell>
          <cell r="T1079" t="str">
            <v>ผบE760</v>
          </cell>
          <cell r="U1079">
            <v>2564</v>
          </cell>
          <cell r="V1079" t="str">
            <v>ผบE79</v>
          </cell>
          <cell r="W1079">
            <v>2565</v>
          </cell>
          <cell r="X1079">
            <v>31</v>
          </cell>
          <cell r="Y1079">
            <v>1</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นางสาวภัทรนิษฐ์ สุภาลม</v>
          </cell>
          <cell r="BM1079">
            <v>883161010049</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1923</v>
          </cell>
          <cell r="C1080">
            <v>1075</v>
          </cell>
          <cell r="D1080">
            <v>1</v>
          </cell>
          <cell r="E1080">
            <v>8</v>
          </cell>
          <cell r="F1080">
            <v>2565</v>
          </cell>
          <cell r="G1080">
            <v>800081310347</v>
          </cell>
          <cell r="H1080" t="str">
            <v>นางสาว</v>
          </cell>
          <cell r="I1080" t="str">
            <v xml:space="preserve">สุภาภรณ์ </v>
          </cell>
          <cell r="J1080" t="str">
            <v>ปะมาละ</v>
          </cell>
          <cell r="K1080" t="str">
            <v>3 5015 00570 14 1</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109741</v>
          </cell>
          <cell r="R1080">
            <v>30445.05</v>
          </cell>
          <cell r="S1080" t="str">
            <v>แขวงเชียงใหม่</v>
          </cell>
          <cell r="T1080" t="str">
            <v>ผบE4607</v>
          </cell>
          <cell r="U1080">
            <v>2564</v>
          </cell>
          <cell r="V1080" t="str">
            <v>ผบE906</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นางสาวสุภาภรณ์  ปะมาละ</v>
          </cell>
          <cell r="BM1080">
            <v>883162012658</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1924</v>
          </cell>
          <cell r="C1081">
            <v>1076</v>
          </cell>
          <cell r="D1081">
            <v>1</v>
          </cell>
          <cell r="E1081">
            <v>8</v>
          </cell>
          <cell r="F1081">
            <v>2565</v>
          </cell>
          <cell r="G1081">
            <v>800048728607</v>
          </cell>
          <cell r="H1081" t="str">
            <v>นาย</v>
          </cell>
          <cell r="I1081" t="str">
            <v>สิทธิชัย</v>
          </cell>
          <cell r="J1081" t="str">
            <v>อัศวอารักษ์</v>
          </cell>
          <cell r="K1081" t="str">
            <v>1 1007 01031 98 8</v>
          </cell>
          <cell r="L1081" t="str">
            <v>ประตูช้างเผือก</v>
          </cell>
          <cell r="M1081" t="str">
            <v>เชียงใหม่ 1</v>
          </cell>
          <cell r="N1081">
            <v>8</v>
          </cell>
          <cell r="O1081" t="str">
            <v>สินเชื่อธนาคารประชาชน</v>
          </cell>
          <cell r="P1081" t="str">
            <v>1.บุคคลค้ำประกัน</v>
          </cell>
          <cell r="Q1081">
            <v>32794.839999999997</v>
          </cell>
          <cell r="R1081">
            <v>12806.84</v>
          </cell>
          <cell r="S1081" t="str">
            <v>แขวงเชียงใหม่</v>
          </cell>
          <cell r="T1081" t="str">
            <v>ผบE4605</v>
          </cell>
          <cell r="U1081">
            <v>2564</v>
          </cell>
          <cell r="V1081" t="str">
            <v>ผบE913</v>
          </cell>
          <cell r="W1081">
            <v>2565</v>
          </cell>
          <cell r="X1081">
            <v>2</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นายสิทธิชัย อัศวอารักษ์</v>
          </cell>
          <cell r="BM1081">
            <v>823560010375</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1925</v>
          </cell>
          <cell r="C1082">
            <v>1077</v>
          </cell>
          <cell r="D1082">
            <v>1</v>
          </cell>
          <cell r="E1082">
            <v>8</v>
          </cell>
          <cell r="F1082">
            <v>2565</v>
          </cell>
          <cell r="G1082">
            <v>800015386694</v>
          </cell>
          <cell r="H1082" t="str">
            <v>นาย</v>
          </cell>
          <cell r="I1082" t="str">
            <v>วิชญ์สิทธิ์</v>
          </cell>
          <cell r="J1082" t="str">
            <v>คันธะเรศย์</v>
          </cell>
          <cell r="K1082" t="str">
            <v>3 5506 00022 52 8</v>
          </cell>
          <cell r="L1082" t="str">
            <v>ประตูช้างเผือก</v>
          </cell>
          <cell r="M1082" t="str">
            <v>เชียงใหม่ 1</v>
          </cell>
          <cell r="N1082">
            <v>8</v>
          </cell>
          <cell r="O1082" t="str">
            <v>สินเชื่อสวัสดิการ</v>
          </cell>
          <cell r="P1082" t="str">
            <v>1.บุคคลค้ำประกัน</v>
          </cell>
          <cell r="Q1082"/>
          <cell r="R1082"/>
          <cell r="S1082" t="str">
            <v>แขวงลำปาง</v>
          </cell>
          <cell r="T1082" t="str">
            <v>ผบE484</v>
          </cell>
          <cell r="U1082">
            <v>2565</v>
          </cell>
          <cell r="V1082" t="str">
            <v>ผบE1023</v>
          </cell>
          <cell r="W1082">
            <v>2565</v>
          </cell>
          <cell r="X1082">
            <v>15</v>
          </cell>
          <cell r="Y1082">
            <v>3</v>
          </cell>
          <cell r="Z1082">
            <v>2565</v>
          </cell>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นายวิชญ์สิทธิ์ คันธะเรศย์</v>
          </cell>
          <cell r="BM1082">
            <v>883162012062</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1926</v>
          </cell>
          <cell r="C1083">
            <v>1078</v>
          </cell>
          <cell r="D1083">
            <v>1</v>
          </cell>
          <cell r="E1083">
            <v>8</v>
          </cell>
          <cell r="F1083">
            <v>2565</v>
          </cell>
          <cell r="G1083" t="str">
            <v>800083239635,
800083254733</v>
          </cell>
          <cell r="H1083" t="str">
            <v>นาง</v>
          </cell>
          <cell r="I1083" t="str">
            <v>อัมพวัน</v>
          </cell>
          <cell r="J1083" t="str">
            <v>เอี่ยมสะอาด</v>
          </cell>
          <cell r="K1083">
            <v>3600800702998</v>
          </cell>
          <cell r="L1083" t="str">
            <v>มีโชคพลาซ่า</v>
          </cell>
          <cell r="M1083" t="str">
            <v>เชียงใหม่ 2</v>
          </cell>
          <cell r="N1083">
            <v>8</v>
          </cell>
          <cell r="O1083" t="str">
            <v>สินเชื่อธนาคารประชาชน,
สินเชื่อแก้ไขปัญหาหนี้นอกระบบPSAระยะที่2</v>
          </cell>
          <cell r="P1083" t="str">
            <v>1.บุคคลค้ำประกัน</v>
          </cell>
          <cell r="Q1083">
            <v>41625</v>
          </cell>
          <cell r="R1083">
            <v>15268.38</v>
          </cell>
          <cell r="S1083" t="str">
            <v>แขวงเชียงดาว</v>
          </cell>
          <cell r="T1083" t="str">
            <v>ผบE102</v>
          </cell>
          <cell r="U1083">
            <v>2565</v>
          </cell>
          <cell r="V1083" t="str">
            <v>ผบE305</v>
          </cell>
          <cell r="W1083">
            <v>2565</v>
          </cell>
          <cell r="X1083"/>
          <cell r="Y1083"/>
          <cell r="Z1083"/>
          <cell r="AA1083">
            <v>31</v>
          </cell>
          <cell r="AB1083">
            <v>5</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นางอัมพวัน เอี่ยมสะอาด</v>
          </cell>
          <cell r="BM1083">
            <v>883262012345</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1927</v>
          </cell>
          <cell r="C1084">
            <v>1079</v>
          </cell>
          <cell r="D1084">
            <v>1</v>
          </cell>
          <cell r="E1084">
            <v>8</v>
          </cell>
          <cell r="F1084">
            <v>2565</v>
          </cell>
          <cell r="G1084">
            <v>800093269168</v>
          </cell>
          <cell r="H1084" t="str">
            <v>นาย</v>
          </cell>
          <cell r="I1084" t="str">
            <v>ฤทธิศักดิ์</v>
          </cell>
          <cell r="J1084" t="str">
            <v>โซติเลิศสกุล</v>
          </cell>
          <cell r="K1084">
            <v>1580700002611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36992</v>
          </cell>
          <cell r="R1084">
            <v>8377.2800000000007</v>
          </cell>
          <cell r="S1084" t="str">
            <v>จังหวัดฮอด</v>
          </cell>
          <cell r="T1084" t="str">
            <v>ผบE26</v>
          </cell>
          <cell r="U1084">
            <v>2565</v>
          </cell>
          <cell r="V1084" t="str">
            <v>ผบE184</v>
          </cell>
          <cell r="W1084">
            <v>2565</v>
          </cell>
          <cell r="X1084"/>
          <cell r="Y1084"/>
          <cell r="Z1084"/>
          <cell r="AA1084">
            <v>14</v>
          </cell>
          <cell r="AB1084">
            <v>3</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นายฤทธิศักดิ์ โซติเลิศสกุล</v>
          </cell>
          <cell r="BM1084">
            <v>888164010341</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1928</v>
          </cell>
          <cell r="C1085">
            <v>1080</v>
          </cell>
          <cell r="D1085">
            <v>1</v>
          </cell>
          <cell r="E1085">
            <v>8</v>
          </cell>
          <cell r="F1085">
            <v>2565</v>
          </cell>
          <cell r="G1085">
            <v>800094670463</v>
          </cell>
          <cell r="H1085" t="str">
            <v>นาย</v>
          </cell>
          <cell r="I1085" t="str">
            <v>สุทัศน์</v>
          </cell>
          <cell r="J1085" t="str">
            <v>กะรัตน์</v>
          </cell>
          <cell r="K1085">
            <v>5550500532121</v>
          </cell>
          <cell r="L1085" t="str">
            <v>แม่แจ่ม</v>
          </cell>
          <cell r="M1085" t="str">
            <v>เชียงใหม่ 3</v>
          </cell>
          <cell r="N1085">
            <v>8</v>
          </cell>
          <cell r="O1085" t="str">
            <v>สินเชื่อแก้ไขปัญหาหนี้นอกระบบPSAระยะที่2</v>
          </cell>
          <cell r="P1085" t="str">
            <v>1.บุคคลค้ำประกัน</v>
          </cell>
          <cell r="Q1085">
            <v>36110</v>
          </cell>
          <cell r="R1085">
            <v>8018.57</v>
          </cell>
          <cell r="S1085" t="str">
            <v>จังหวัดฮอด</v>
          </cell>
          <cell r="T1085" t="str">
            <v>ผบE31</v>
          </cell>
          <cell r="U1085">
            <v>2565</v>
          </cell>
          <cell r="V1085" t="str">
            <v>ผบE115</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นายสุทัศน์ กะรัตน์</v>
          </cell>
          <cell r="BM1085">
            <v>8881640120343</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1929</v>
          </cell>
          <cell r="C1086">
            <v>1081</v>
          </cell>
          <cell r="D1086">
            <v>1</v>
          </cell>
          <cell r="E1086">
            <v>8</v>
          </cell>
          <cell r="F1086">
            <v>2565</v>
          </cell>
          <cell r="G1086">
            <v>800096151165</v>
          </cell>
          <cell r="H1086" t="str">
            <v>นาง</v>
          </cell>
          <cell r="I1086" t="str">
            <v>จันหอม</v>
          </cell>
          <cell r="J1086" t="str">
            <v>ก๋องตา</v>
          </cell>
          <cell r="K1086">
            <v>3501700084909</v>
          </cell>
          <cell r="L1086" t="str">
            <v>ดอยเต่า</v>
          </cell>
          <cell r="M1086" t="str">
            <v>เชียงใหม่ 3</v>
          </cell>
          <cell r="N1086">
            <v>8</v>
          </cell>
          <cell r="O1086" t="str">
            <v>สินเชื่อแก้ไขปัญหาหนี้นอกระบบPSAระยะที่2</v>
          </cell>
          <cell r="P1086" t="str">
            <v>1.บุคคลค้ำประกัน</v>
          </cell>
          <cell r="Q1086">
            <v>41868.620000000003</v>
          </cell>
          <cell r="R1086">
            <v>7200.34</v>
          </cell>
          <cell r="S1086" t="str">
            <v>จังหวัดฮอด</v>
          </cell>
          <cell r="T1086" t="str">
            <v>ผบE27</v>
          </cell>
          <cell r="U1086">
            <v>2565</v>
          </cell>
          <cell r="V1086" t="str">
            <v>ผบE309</v>
          </cell>
          <cell r="W1086">
            <v>2565</v>
          </cell>
          <cell r="X1086"/>
          <cell r="Y1086"/>
          <cell r="Z1086"/>
          <cell r="AA1086">
            <v>22</v>
          </cell>
          <cell r="AB1086">
            <v>2</v>
          </cell>
          <cell r="AC1086">
            <v>2565</v>
          </cell>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นางจันหอม ก๋องตา</v>
          </cell>
          <cell r="BM1086">
            <v>888164010452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1930</v>
          </cell>
          <cell r="C1087">
            <v>1082</v>
          </cell>
          <cell r="D1087">
            <v>1</v>
          </cell>
          <cell r="E1087">
            <v>8</v>
          </cell>
          <cell r="F1087">
            <v>2565</v>
          </cell>
          <cell r="G1087">
            <v>800070685030</v>
          </cell>
          <cell r="H1087" t="str">
            <v>นาย</v>
          </cell>
          <cell r="I1087" t="str">
            <v>สงัด</v>
          </cell>
          <cell r="J1087" t="str">
            <v>ภูเวียงจันทร์</v>
          </cell>
          <cell r="K1087">
            <v>3501700241612</v>
          </cell>
          <cell r="L1087" t="str">
            <v>ดอยเต่า</v>
          </cell>
          <cell r="M1087" t="str">
            <v>เชียงใหม่ 3</v>
          </cell>
          <cell r="N1087">
            <v>8</v>
          </cell>
          <cell r="O1087" t="str">
            <v>สินเชื่อพัฒนาองค์กรชุมชน(รายบุคคล)</v>
          </cell>
          <cell r="P1087" t="str">
            <v>1.บุคคลค้ำประกัน</v>
          </cell>
          <cell r="Q1087">
            <v>158250.89000000001</v>
          </cell>
          <cell r="R1087">
            <v>50112.82</v>
          </cell>
          <cell r="S1087" t="str">
            <v>จังหวัดฮอด</v>
          </cell>
          <cell r="T1087" t="str">
            <v>ผบE33</v>
          </cell>
          <cell r="U1087">
            <v>2565</v>
          </cell>
          <cell r="V1087" t="str">
            <v>ผบE194</v>
          </cell>
          <cell r="W1087">
            <v>2565</v>
          </cell>
          <cell r="X1087">
            <v>15</v>
          </cell>
          <cell r="Y1087">
            <v>3</v>
          </cell>
          <cell r="Z1087">
            <v>2565</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นายสงัด ภูเวียงจันทร์</v>
          </cell>
          <cell r="BM1087">
            <v>888164010482</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1931</v>
          </cell>
          <cell r="C1088">
            <v>1083</v>
          </cell>
          <cell r="D1088">
            <v>1</v>
          </cell>
          <cell r="E1088">
            <v>8</v>
          </cell>
          <cell r="F1088">
            <v>2565</v>
          </cell>
          <cell r="G1088">
            <v>800029492850</v>
          </cell>
          <cell r="H1088" t="str">
            <v>นางสาว</v>
          </cell>
          <cell r="I1088" t="str">
            <v>อรัญญา</v>
          </cell>
          <cell r="J1088" t="str">
            <v>นำปุ๊ด</v>
          </cell>
          <cell r="K1088">
            <v>3501700182358</v>
          </cell>
          <cell r="L1088" t="str">
            <v>ดอยเต่า</v>
          </cell>
          <cell r="M1088" t="str">
            <v>เชียงใหม่ 1</v>
          </cell>
          <cell r="N1088">
            <v>8</v>
          </cell>
          <cell r="O1088" t="str">
            <v>สินเชื่อพัฒนาองค์กรชุมชน(รายบุคคล)</v>
          </cell>
          <cell r="P1088" t="str">
            <v>1.บุคคลค้ำประกัน</v>
          </cell>
          <cell r="Q1088">
            <v>68977.509999999995</v>
          </cell>
          <cell r="R1088">
            <v>23658.51</v>
          </cell>
          <cell r="S1088" t="str">
            <v>จังหวัดฮอด</v>
          </cell>
          <cell r="T1088" t="str">
            <v>ผบE35</v>
          </cell>
          <cell r="U1088">
            <v>2565</v>
          </cell>
          <cell r="V1088" t="str">
            <v>ผบE111</v>
          </cell>
          <cell r="W1088">
            <v>2565</v>
          </cell>
          <cell r="X1088"/>
          <cell r="Y1088"/>
          <cell r="Z1088"/>
          <cell r="AA1088">
            <v>22</v>
          </cell>
          <cell r="AB1088">
            <v>2</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นางสาวอรัญญา นำปุ๊ด</v>
          </cell>
          <cell r="BM1088">
            <v>883262011624</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1932</v>
          </cell>
          <cell r="C1089">
            <v>1084</v>
          </cell>
          <cell r="D1089">
            <v>1</v>
          </cell>
          <cell r="E1089">
            <v>8</v>
          </cell>
          <cell r="F1089">
            <v>2565</v>
          </cell>
          <cell r="G1089">
            <v>800095714609</v>
          </cell>
          <cell r="H1089" t="str">
            <v>นาง</v>
          </cell>
          <cell r="I1089" t="str">
            <v xml:space="preserve">แดง </v>
          </cell>
          <cell r="J1089" t="str">
            <v>โมกศิริ</v>
          </cell>
          <cell r="K1089">
            <v>3501000121054</v>
          </cell>
          <cell r="L1089" t="str">
            <v>แม่อาย</v>
          </cell>
          <cell r="M1089" t="str">
            <v>เชียงใหม่ 2</v>
          </cell>
          <cell r="N1089">
            <v>8</v>
          </cell>
          <cell r="O1089" t="str">
            <v>สินเชื่อแก้ไขปัญหาหนี้นอกระบบPSAระยะที่2</v>
          </cell>
          <cell r="P1089" t="str">
            <v>1.บุคคลค้ำประกัน</v>
          </cell>
          <cell r="Q1089">
            <v>34945.129999999997</v>
          </cell>
          <cell r="R1089">
            <v>6955.31</v>
          </cell>
          <cell r="S1089" t="str">
            <v>จังหวัดฝาง</v>
          </cell>
          <cell r="T1089" t="str">
            <v>ผบE87</v>
          </cell>
          <cell r="U1089">
            <v>2565</v>
          </cell>
          <cell r="V1089" t="str">
            <v>ผบE232</v>
          </cell>
          <cell r="W1089">
            <v>2565</v>
          </cell>
          <cell r="X1089"/>
          <cell r="Y1089"/>
          <cell r="Z1089"/>
          <cell r="AA1089">
            <v>31</v>
          </cell>
          <cell r="AB1089">
            <v>3</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นางแดง  โมกศิริ</v>
          </cell>
          <cell r="BM1089">
            <v>883265010057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1933</v>
          </cell>
          <cell r="C1090">
            <v>1085</v>
          </cell>
          <cell r="D1090">
            <v>1</v>
          </cell>
          <cell r="E1090">
            <v>8</v>
          </cell>
          <cell r="F1090">
            <v>2565</v>
          </cell>
          <cell r="G1090">
            <v>800094957829</v>
          </cell>
          <cell r="H1090" t="str">
            <v>นาย</v>
          </cell>
          <cell r="I1090" t="str">
            <v>วีระเทพ</v>
          </cell>
          <cell r="J1090" t="str">
            <v>หอมดอกพลอย</v>
          </cell>
          <cell r="K1090" t="str">
            <v>5-5508-00054-95-1</v>
          </cell>
          <cell r="L1090" t="str">
            <v>แม่แตง</v>
          </cell>
          <cell r="M1090" t="str">
            <v>เชียงใหม่2</v>
          </cell>
          <cell r="N1090">
            <v>8</v>
          </cell>
          <cell r="O1090" t="str">
            <v>สินเชื่อแก้ไขปัญหาหนี้นอกระบบPSAระยะที่2</v>
          </cell>
          <cell r="P1090" t="str">
            <v>1.บุคคลค้ำประกัน</v>
          </cell>
          <cell r="Q1090">
            <v>42741.84</v>
          </cell>
          <cell r="R1090">
            <v>9591.26</v>
          </cell>
          <cell r="S1090" t="str">
            <v>จังหวัดน่าน สาขาปัว</v>
          </cell>
          <cell r="T1090" t="str">
            <v>ผบE752</v>
          </cell>
          <cell r="U1090">
            <v>2564</v>
          </cell>
          <cell r="V1090" t="str">
            <v>ผบE19</v>
          </cell>
          <cell r="W1090">
            <v>2565</v>
          </cell>
          <cell r="X1090"/>
          <cell r="Y1090"/>
          <cell r="Z1090"/>
          <cell r="AA1090">
            <v>24</v>
          </cell>
          <cell r="AB1090">
            <v>1</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นายวีระเทพ หอมดอกพลอย</v>
          </cell>
          <cell r="BM1090">
            <v>883264010387</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1934</v>
          </cell>
          <cell r="C1091">
            <v>1086</v>
          </cell>
          <cell r="D1091">
            <v>1</v>
          </cell>
          <cell r="E1091">
            <v>8</v>
          </cell>
          <cell r="F1091">
            <v>2565</v>
          </cell>
          <cell r="G1091" t="str">
            <v>800095178649,
800105127818</v>
          </cell>
          <cell r="H1091" t="str">
            <v>นาง</v>
          </cell>
          <cell r="I1091" t="str">
            <v>บังอร</v>
          </cell>
          <cell r="J1091" t="str">
            <v>จิตเมตตา</v>
          </cell>
          <cell r="K1091">
            <v>3501100013598</v>
          </cell>
          <cell r="L1091" t="str">
            <v>พร้าว</v>
          </cell>
          <cell r="M1091" t="str">
            <v>เชียงใหม่ 2</v>
          </cell>
          <cell r="N1091">
            <v>8</v>
          </cell>
          <cell r="O1091" t="str">
            <v>สินเชื่อแก้ไขปัญหาหนี้นอกระบบ PSA ระยะที่ 2/covid - 19</v>
          </cell>
          <cell r="P1091" t="str">
            <v>1.บุคคลค้ำประกัน</v>
          </cell>
          <cell r="Q1091">
            <v>41638.980000000003</v>
          </cell>
          <cell r="R1091">
            <v>6995.12</v>
          </cell>
          <cell r="S1091" t="str">
            <v>แขวงเชียงดาว</v>
          </cell>
          <cell r="T1091" t="str">
            <v>ผบE263</v>
          </cell>
          <cell r="U1091">
            <v>2565</v>
          </cell>
          <cell r="V1091" t="str">
            <v>ผบE456</v>
          </cell>
          <cell r="W1091">
            <v>2565</v>
          </cell>
          <cell r="X1091"/>
          <cell r="Y1091"/>
          <cell r="Z1091"/>
          <cell r="AA1091">
            <v>18</v>
          </cell>
          <cell r="AB1091">
            <v>7</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นางบังอร จิตเมตตา</v>
          </cell>
          <cell r="BM1091">
            <v>883265010230</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1935</v>
          </cell>
          <cell r="C1092">
            <v>1087</v>
          </cell>
          <cell r="D1092">
            <v>1</v>
          </cell>
          <cell r="E1092">
            <v>8</v>
          </cell>
          <cell r="F1092">
            <v>2565</v>
          </cell>
          <cell r="G1092">
            <v>822552007244</v>
          </cell>
          <cell r="H1092" t="str">
            <v>นาง</v>
          </cell>
          <cell r="I1092" t="str">
            <v>ปราณี</v>
          </cell>
          <cell r="J1092" t="str">
            <v>ดวงแดง</v>
          </cell>
          <cell r="K1092">
            <v>3509900760247</v>
          </cell>
          <cell r="L1092" t="str">
            <v>ดอยสะเก็ด</v>
          </cell>
          <cell r="M1092" t="str">
            <v>เชียงใหม่ 2</v>
          </cell>
          <cell r="N1092">
            <v>8</v>
          </cell>
          <cell r="O1092" t="str">
            <v>สินเชื่อพัฒนากลุ่มอาชีพ</v>
          </cell>
          <cell r="P1092" t="str">
            <v>1.บุคคลค้ำประกัน</v>
          </cell>
          <cell r="Q1092">
            <v>1350018.19</v>
          </cell>
          <cell r="R1092">
            <v>677214.08</v>
          </cell>
          <cell r="S1092" t="str">
            <v>จังหวัดเชียงใหม่</v>
          </cell>
          <cell r="T1092" t="str">
            <v>ผบE926</v>
          </cell>
          <cell r="U1092">
            <v>2564</v>
          </cell>
          <cell r="V1092" t="str">
            <v>ผบE59</v>
          </cell>
          <cell r="W1092">
            <v>2565</v>
          </cell>
          <cell r="X1092"/>
          <cell r="Y1092"/>
          <cell r="Z1092"/>
          <cell r="AA1092">
            <v>19</v>
          </cell>
          <cell r="AB1092">
            <v>1</v>
          </cell>
          <cell r="AC1092">
            <v>2565</v>
          </cell>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นางปราณี ดวงแดง</v>
          </cell>
          <cell r="BM1092">
            <v>823658010215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1936</v>
          </cell>
          <cell r="C1093">
            <v>1088</v>
          </cell>
          <cell r="D1093">
            <v>1</v>
          </cell>
          <cell r="E1093">
            <v>8</v>
          </cell>
          <cell r="F1093">
            <v>2565</v>
          </cell>
          <cell r="G1093">
            <v>800073755822</v>
          </cell>
          <cell r="H1093" t="str">
            <v>นาง</v>
          </cell>
          <cell r="I1093" t="str">
            <v>บัวคำ</v>
          </cell>
          <cell r="J1093" t="str">
            <v>โขงทอง</v>
          </cell>
          <cell r="K1093">
            <v>3500400160315</v>
          </cell>
          <cell r="L1093" t="str">
            <v>เชียงดาว</v>
          </cell>
          <cell r="M1093" t="str">
            <v>เชียงใหม่ 1</v>
          </cell>
          <cell r="N1093">
            <v>8</v>
          </cell>
          <cell r="O1093" t="str">
            <v>สินเชื่อธนาคารประชาชน</v>
          </cell>
          <cell r="P1093" t="str">
            <v>1.บุคคลค้ำประกัน</v>
          </cell>
          <cell r="Q1093">
            <v>93884.800000000003</v>
          </cell>
          <cell r="R1093">
            <v>48427.4</v>
          </cell>
          <cell r="S1093" t="str">
            <v>แขวงเชียงดาว</v>
          </cell>
          <cell r="T1093" t="str">
            <v>ผบE101</v>
          </cell>
          <cell r="U1093">
            <v>2565</v>
          </cell>
          <cell r="V1093" t="str">
            <v>ผบ367</v>
          </cell>
          <cell r="W1093">
            <v>2565</v>
          </cell>
          <cell r="X1093">
            <v>15</v>
          </cell>
          <cell r="Y1093">
            <v>6</v>
          </cell>
          <cell r="Z1093">
            <v>2565</v>
          </cell>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cell r="BD1093"/>
          <cell r="BE1093"/>
          <cell r="BF1093"/>
          <cell r="BG1093"/>
          <cell r="BH1093"/>
          <cell r="BI1093"/>
          <cell r="BJ1093"/>
          <cell r="BK1093"/>
          <cell r="BL1093" t="str">
            <v>นางบัวคำ โขงทอง</v>
          </cell>
          <cell r="BM1093">
            <v>883162012145</v>
          </cell>
          <cell r="BN1093"/>
          <cell r="BO1093"/>
          <cell r="BP1093"/>
          <cell r="BQ1093"/>
          <cell r="BR1093"/>
          <cell r="BS1093"/>
          <cell r="BT1093"/>
          <cell r="BU1093" t="str">
            <v>จันทร์นิภา</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1937</v>
          </cell>
          <cell r="C1094">
            <v>1089</v>
          </cell>
          <cell r="D1094">
            <v>19</v>
          </cell>
          <cell r="E1094">
            <v>8</v>
          </cell>
          <cell r="F1094">
            <v>2565</v>
          </cell>
          <cell r="G1094">
            <v>800069246117</v>
          </cell>
          <cell r="H1094" t="str">
            <v>นางสาว</v>
          </cell>
          <cell r="I1094" t="str">
            <v>เดียอาน่า</v>
          </cell>
          <cell r="J1094" t="str">
            <v>นิยมเดชา</v>
          </cell>
          <cell r="K1094">
            <v>1801600137165</v>
          </cell>
          <cell r="L1094" t="str">
            <v>ราษฏร์อุทิศหาดใหญ่</v>
          </cell>
          <cell r="M1094" t="str">
            <v>สงขลา 2</v>
          </cell>
          <cell r="N1094">
            <v>18</v>
          </cell>
          <cell r="O1094" t="str">
            <v>สินเชื่อธนาคารประชาชน</v>
          </cell>
          <cell r="P1094" t="str">
            <v>1.บุคคลค้ำประกัน</v>
          </cell>
          <cell r="Q1094">
            <v>32575</v>
          </cell>
          <cell r="R1094">
            <v>11046.65</v>
          </cell>
          <cell r="S1094" t="str">
            <v>จังหวัดปากพนัง</v>
          </cell>
          <cell r="T1094" t="str">
            <v>ผบ.8514</v>
          </cell>
          <cell r="U1094">
            <v>2564</v>
          </cell>
          <cell r="V1094" t="str">
            <v>ผบ.84</v>
          </cell>
          <cell r="W1094">
            <v>2564</v>
          </cell>
          <cell r="X1094"/>
          <cell r="Y1094"/>
          <cell r="Z1094"/>
          <cell r="AA1094">
            <v>7</v>
          </cell>
          <cell r="AB1094">
            <v>6</v>
          </cell>
          <cell r="AC1094">
            <v>2564</v>
          </cell>
          <cell r="AD1094"/>
          <cell r="AE1094"/>
          <cell r="AF1094"/>
          <cell r="AG1094"/>
          <cell r="AH1094"/>
          <cell r="AI1094"/>
          <cell r="AJ1094">
            <v>28</v>
          </cell>
          <cell r="AK1094">
            <v>9</v>
          </cell>
          <cell r="AL1094">
            <v>2564</v>
          </cell>
          <cell r="AM1094" t="str">
            <v>โฉนด</v>
          </cell>
          <cell r="AN1094">
            <v>26757</v>
          </cell>
          <cell r="AO1094" t="str">
            <v>แม่ปั๋ง</v>
          </cell>
          <cell r="AP1094" t="str">
            <v>พร้าว</v>
          </cell>
          <cell r="AQ1094" t="str">
            <v>เชียงใหม่</v>
          </cell>
          <cell r="AR1094"/>
          <cell r="AS1094"/>
          <cell r="AT1094"/>
          <cell r="AU1094"/>
          <cell r="AV1094"/>
          <cell r="AW1094"/>
          <cell r="AX1094"/>
          <cell r="AY1094"/>
          <cell r="AZ1094"/>
          <cell r="BA1094"/>
          <cell r="BB1094" t="str">
            <v>ยึดทรัพย์สำนักงานอื่นฟ้อง (คำสั่ง 19/8/2565)</v>
          </cell>
          <cell r="BC1094"/>
          <cell r="BD1094"/>
          <cell r="BE1094"/>
          <cell r="BF1094"/>
          <cell r="BG1094"/>
          <cell r="BH1094"/>
          <cell r="BI1094"/>
          <cell r="BJ1094"/>
          <cell r="BK1094"/>
          <cell r="BL1094" t="str">
            <v>นางสาวเดียอาน่า นิยมเดชา</v>
          </cell>
          <cell r="BM1094">
            <v>0</v>
          </cell>
          <cell r="BN1094"/>
          <cell r="BO1094"/>
          <cell r="BP1094"/>
          <cell r="BQ1094"/>
          <cell r="BR1094"/>
          <cell r="BS1094"/>
          <cell r="BT1094"/>
          <cell r="BU1094" t="str">
            <v>ศรัญญู (ยึด)</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1938</v>
          </cell>
          <cell r="C1095">
            <v>1090</v>
          </cell>
          <cell r="D1095">
            <v>18</v>
          </cell>
          <cell r="E1095">
            <v>8</v>
          </cell>
          <cell r="F1095">
            <v>2565</v>
          </cell>
          <cell r="G1095">
            <v>800015374344</v>
          </cell>
          <cell r="H1095" t="str">
            <v>นาง</v>
          </cell>
          <cell r="I1095" t="str">
            <v>ศิริประภา</v>
          </cell>
          <cell r="J1095" t="str">
            <v>โถนาค</v>
          </cell>
          <cell r="K1095">
            <v>3501100374205</v>
          </cell>
          <cell r="L1095" t="str">
            <v>พร้าว</v>
          </cell>
          <cell r="M1095" t="str">
            <v>เชียงใหม่ 2</v>
          </cell>
          <cell r="N1095">
            <v>8</v>
          </cell>
          <cell r="O1095" t="str">
            <v>สินเชื่อธนาคารประชาชน</v>
          </cell>
          <cell r="P1095" t="str">
            <v>1.บุคคลค้ำประกัน</v>
          </cell>
          <cell r="Q1095">
            <v>99977.12</v>
          </cell>
          <cell r="R1095">
            <v>11947.79</v>
          </cell>
          <cell r="S1095" t="str">
            <v>จังหวัดเชียงใหม่</v>
          </cell>
          <cell r="T1095" t="str">
            <v>ผบ.456</v>
          </cell>
          <cell r="U1095">
            <v>2558</v>
          </cell>
          <cell r="V1095" t="str">
            <v>ผบ.1610</v>
          </cell>
          <cell r="W1095">
            <v>2558</v>
          </cell>
          <cell r="X1095"/>
          <cell r="Y1095"/>
          <cell r="Z1095"/>
          <cell r="AA1095">
            <v>7</v>
          </cell>
          <cell r="AB1095">
            <v>8</v>
          </cell>
          <cell r="AC1095">
            <v>2558</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นางศิริประภา โถนาค</v>
          </cell>
          <cell r="BM1095">
            <v>823859010385</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1939</v>
          </cell>
          <cell r="C1096">
            <v>1091</v>
          </cell>
          <cell r="D1096">
            <v>18</v>
          </cell>
          <cell r="E1096">
            <v>8</v>
          </cell>
          <cell r="F1096">
            <v>2565</v>
          </cell>
          <cell r="G1096">
            <v>800050775454</v>
          </cell>
          <cell r="H1096" t="str">
            <v>นางสาว</v>
          </cell>
          <cell r="I1096" t="str">
            <v>ธัญชนก</v>
          </cell>
          <cell r="J1096" t="str">
            <v>นิยมพงษ์</v>
          </cell>
          <cell r="K1096">
            <v>3501100044922</v>
          </cell>
          <cell r="L1096" t="str">
            <v>พร้าว</v>
          </cell>
          <cell r="M1096" t="str">
            <v>เชียงใหม่ 2</v>
          </cell>
          <cell r="N1096">
            <v>8</v>
          </cell>
          <cell r="O1096" t="str">
            <v>สินเชื่อธนาคารประชาชน</v>
          </cell>
          <cell r="P1096" t="str">
            <v>1.บุคคลค้ำประกัน</v>
          </cell>
          <cell r="Q1096">
            <v>89994.1</v>
          </cell>
          <cell r="R1096">
            <v>4991.21</v>
          </cell>
          <cell r="S1096" t="str">
            <v>แขวงเชียงใหม่</v>
          </cell>
          <cell r="T1096" t="str">
            <v>ผบ.12356</v>
          </cell>
          <cell r="U1096">
            <v>2559</v>
          </cell>
          <cell r="V1096" t="str">
            <v>ผบ.18</v>
          </cell>
          <cell r="W1096">
            <v>2560</v>
          </cell>
          <cell r="X1096"/>
          <cell r="Y1096"/>
          <cell r="Z1096"/>
          <cell r="AA1096">
            <v>16</v>
          </cell>
          <cell r="AB1096">
            <v>1</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นางสาวธัญชนก นิยมพงษ์</v>
          </cell>
          <cell r="BM1096">
            <v>823859010537</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1940</v>
          </cell>
          <cell r="C1097">
            <v>1092</v>
          </cell>
          <cell r="D1097">
            <v>18</v>
          </cell>
          <cell r="E1097">
            <v>8</v>
          </cell>
          <cell r="F1097">
            <v>2565</v>
          </cell>
          <cell r="G1097">
            <v>800028139122</v>
          </cell>
          <cell r="H1097" t="str">
            <v>นาง</v>
          </cell>
          <cell r="I1097" t="str">
            <v xml:space="preserve">พัชรินทร์ </v>
          </cell>
          <cell r="J1097" t="str">
            <v>ยวงคำ</v>
          </cell>
          <cell r="K1097">
            <v>3500900516836</v>
          </cell>
          <cell r="L1097" t="str">
            <v>ไชยปราการ</v>
          </cell>
          <cell r="M1097" t="str">
            <v>เชียงใหม่ 2</v>
          </cell>
          <cell r="N1097">
            <v>8</v>
          </cell>
          <cell r="O1097" t="str">
            <v>สินเชื่อธนาคารประชาชน</v>
          </cell>
          <cell r="P1097" t="str">
            <v>1.บุคคลค้ำประกัน</v>
          </cell>
          <cell r="Q1097">
            <v>69272.95</v>
          </cell>
          <cell r="R1097">
            <v>7352.82</v>
          </cell>
          <cell r="S1097" t="str">
            <v>จังหวัดพะเยา</v>
          </cell>
          <cell r="T1097"/>
          <cell r="U1097"/>
          <cell r="V1097"/>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นางพัชรินทร์  ยวงคำ</v>
          </cell>
          <cell r="BM1097">
            <v>823858010006</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1941</v>
          </cell>
          <cell r="C1098">
            <v>1093</v>
          </cell>
          <cell r="D1098">
            <v>18</v>
          </cell>
          <cell r="E1098">
            <v>8</v>
          </cell>
          <cell r="F1098">
            <v>2565</v>
          </cell>
          <cell r="G1098">
            <v>800003329920</v>
          </cell>
          <cell r="H1098" t="str">
            <v>นางสาว</v>
          </cell>
          <cell r="I1098" t="str">
            <v>อรทัย</v>
          </cell>
          <cell r="J1098" t="str">
            <v>ไชยา</v>
          </cell>
          <cell r="K1098">
            <v>3580400041855</v>
          </cell>
          <cell r="L1098" t="str">
            <v>แม่ริม</v>
          </cell>
          <cell r="M1098" t="str">
            <v>เชียงใหม่ 2</v>
          </cell>
          <cell r="N1098">
            <v>8</v>
          </cell>
          <cell r="O1098" t="str">
            <v>สินเชื่อพัฒนากลุ่มอาชีพ</v>
          </cell>
          <cell r="P1098" t="str">
            <v>1.บุคคลค้ำประกัน</v>
          </cell>
          <cell r="Q1098">
            <v>1184317.27</v>
          </cell>
          <cell r="R1098">
            <v>65463.01</v>
          </cell>
          <cell r="S1098" t="str">
            <v>จังหวัดแม่สะเรียง</v>
          </cell>
          <cell r="T1098" t="str">
            <v>ผบ.6</v>
          </cell>
          <cell r="U1098">
            <v>2557</v>
          </cell>
          <cell r="V1098" t="str">
            <v>ผบ.29</v>
          </cell>
          <cell r="W1098">
            <v>2557</v>
          </cell>
          <cell r="X1098"/>
          <cell r="Y1098"/>
          <cell r="Z1098"/>
          <cell r="AA1098">
            <v>22</v>
          </cell>
          <cell r="AB1098">
            <v>4</v>
          </cell>
          <cell r="AC1098">
            <v>2557</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นางสาวอรทัย ไชยา</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1942</v>
          </cell>
          <cell r="C1099">
            <v>1094</v>
          </cell>
          <cell r="D1099">
            <v>1</v>
          </cell>
          <cell r="E1099">
            <v>8</v>
          </cell>
          <cell r="F1099">
            <v>2565</v>
          </cell>
          <cell r="G1099">
            <v>800015574372</v>
          </cell>
          <cell r="H1099" t="str">
            <v>นาง</v>
          </cell>
          <cell r="I1099" t="str">
            <v>ศิริพร</v>
          </cell>
          <cell r="J1099" t="str">
            <v>เต๋โจ</v>
          </cell>
          <cell r="K1099">
            <v>3500901033332</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23750</v>
          </cell>
          <cell r="R1099">
            <v>3545</v>
          </cell>
          <cell r="S1099" t="str">
            <v>จังหวัดฝาง</v>
          </cell>
          <cell r="T1099" t="str">
            <v>ผบ.631</v>
          </cell>
          <cell r="U1099">
            <v>2556</v>
          </cell>
          <cell r="V1099" t="str">
            <v>ผบ.643</v>
          </cell>
          <cell r="W1099">
            <v>2556</v>
          </cell>
          <cell r="X1099"/>
          <cell r="Y1099"/>
          <cell r="Z1099"/>
          <cell r="AA1099">
            <v>13</v>
          </cell>
          <cell r="AB1099">
            <v>11</v>
          </cell>
          <cell r="AC1099">
            <v>2556</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นางศิริพร เต๋โจ</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1943</v>
          </cell>
          <cell r="C1100">
            <v>1095</v>
          </cell>
          <cell r="D1100">
            <v>1</v>
          </cell>
          <cell r="E1100">
            <v>8</v>
          </cell>
          <cell r="F1100">
            <v>2565</v>
          </cell>
          <cell r="G1100">
            <v>800012476381</v>
          </cell>
          <cell r="H1100" t="str">
            <v>นาย</v>
          </cell>
          <cell r="I1100" t="str">
            <v>อนุพงศ์</v>
          </cell>
          <cell r="J1100" t="str">
            <v>ทำศรี</v>
          </cell>
          <cell r="K1100">
            <v>3710100849197</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21936.92</v>
          </cell>
          <cell r="R1100">
            <v>3953.87</v>
          </cell>
          <cell r="S1100" t="str">
            <v>จังหวัดฝาง</v>
          </cell>
          <cell r="T1100" t="str">
            <v>ผบ.632</v>
          </cell>
          <cell r="U1100">
            <v>2556</v>
          </cell>
          <cell r="V1100" t="str">
            <v>ผบ.722</v>
          </cell>
          <cell r="W1100">
            <v>2556</v>
          </cell>
          <cell r="X1100">
            <v>4</v>
          </cell>
          <cell r="Y1100">
            <v>12</v>
          </cell>
          <cell r="Z1100">
            <v>2556</v>
          </cell>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นายอนุพงศ์ ทำศรี</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1944</v>
          </cell>
          <cell r="C1101">
            <v>1096</v>
          </cell>
          <cell r="D1101">
            <v>1</v>
          </cell>
          <cell r="E1101">
            <v>8</v>
          </cell>
          <cell r="F1101">
            <v>2565</v>
          </cell>
          <cell r="G1101">
            <v>800015575791</v>
          </cell>
          <cell r="H1101" t="str">
            <v>นาย</v>
          </cell>
          <cell r="I1101" t="str">
            <v>จารึก</v>
          </cell>
          <cell r="J1101" t="str">
            <v>บุญชุม</v>
          </cell>
          <cell r="K1101">
            <v>3500900540541</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23750</v>
          </cell>
          <cell r="R1101">
            <v>3544.3</v>
          </cell>
          <cell r="S1101" t="str">
            <v>จังหวัดฝาง</v>
          </cell>
          <cell r="T1101" t="str">
            <v>ผบ.633</v>
          </cell>
          <cell r="U1101">
            <v>2556</v>
          </cell>
          <cell r="V1101" t="str">
            <v>ผบ.644</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นายจารึก บุญชุม</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1945</v>
          </cell>
          <cell r="C1102">
            <v>1097</v>
          </cell>
          <cell r="D1102">
            <v>1</v>
          </cell>
          <cell r="E1102">
            <v>8</v>
          </cell>
          <cell r="F1102">
            <v>2565</v>
          </cell>
          <cell r="G1102">
            <v>800015575239</v>
          </cell>
          <cell r="H1102" t="str">
            <v>นาง</v>
          </cell>
          <cell r="I1102" t="str">
            <v>ปรัศนีย์</v>
          </cell>
          <cell r="J1102" t="str">
            <v>พนมการ</v>
          </cell>
          <cell r="K1102">
            <v>3500900112760</v>
          </cell>
          <cell r="L1102" t="str">
            <v>ไชยปราการ</v>
          </cell>
          <cell r="M1102" t="str">
            <v>เขตเชียงใหม่ 2</v>
          </cell>
          <cell r="N1102">
            <v>8</v>
          </cell>
          <cell r="O1102" t="str">
            <v>สินเชื่อธนาคารประชาชน</v>
          </cell>
          <cell r="P1102" t="str">
            <v>1.บุคคลค้ำประกัน</v>
          </cell>
          <cell r="Q1102">
            <v>27500</v>
          </cell>
          <cell r="R1102">
            <v>4341.5</v>
          </cell>
          <cell r="S1102" t="str">
            <v>จังหวัดฝาง</v>
          </cell>
          <cell r="T1102" t="str">
            <v>ผบ.630</v>
          </cell>
          <cell r="U1102">
            <v>2556</v>
          </cell>
          <cell r="V1102" t="str">
            <v>ผบ.642</v>
          </cell>
          <cell r="W1102">
            <v>2556</v>
          </cell>
          <cell r="X1102"/>
          <cell r="Y1102"/>
          <cell r="Z1102"/>
          <cell r="AA1102">
            <v>13</v>
          </cell>
          <cell r="AB1102">
            <v>11</v>
          </cell>
          <cell r="AC1102">
            <v>2556</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นางปรัศนีย์ พนมการ</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1946</v>
          </cell>
          <cell r="C1103">
            <v>1098</v>
          </cell>
          <cell r="D1103">
            <v>1</v>
          </cell>
          <cell r="E1103">
            <v>8</v>
          </cell>
          <cell r="F1103">
            <v>2565</v>
          </cell>
          <cell r="G1103">
            <v>800029255182</v>
          </cell>
          <cell r="H1103" t="str">
            <v>นาง</v>
          </cell>
          <cell r="I1103" t="str">
            <v>อารี</v>
          </cell>
          <cell r="J1103" t="str">
            <v>วงค์วิชา</v>
          </cell>
          <cell r="K1103">
            <v>3501500390933</v>
          </cell>
          <cell r="L1103" t="str">
            <v>แม่อาย</v>
          </cell>
          <cell r="M1103" t="str">
            <v>เขตเชียงใหม่ 2</v>
          </cell>
          <cell r="N1103">
            <v>8</v>
          </cell>
          <cell r="O1103" t="str">
            <v>สินเชื่อธนาคารประชาชน</v>
          </cell>
          <cell r="P1103" t="str">
            <v>1.บุคคลค้ำประกัน</v>
          </cell>
          <cell r="Q1103">
            <v>30000</v>
          </cell>
          <cell r="R1103">
            <v>1162.68</v>
          </cell>
          <cell r="S1103" t="str">
            <v>จังหวัดฝาง</v>
          </cell>
          <cell r="T1103" t="str">
            <v>ผบ.627</v>
          </cell>
          <cell r="U1103">
            <v>2556</v>
          </cell>
          <cell r="V1103" t="str">
            <v>ผบ.721</v>
          </cell>
          <cell r="W1103">
            <v>2556</v>
          </cell>
          <cell r="X1103">
            <v>4</v>
          </cell>
          <cell r="Y1103">
            <v>12</v>
          </cell>
          <cell r="Z1103">
            <v>2556</v>
          </cell>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นางอารี วงค์วิชา</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1947</v>
          </cell>
          <cell r="C1104">
            <v>1099</v>
          </cell>
          <cell r="D1104">
            <v>1</v>
          </cell>
          <cell r="E1104">
            <v>8</v>
          </cell>
          <cell r="F1104">
            <v>2565</v>
          </cell>
          <cell r="G1104">
            <v>800001463515</v>
          </cell>
          <cell r="H1104" t="str">
            <v>นาง</v>
          </cell>
          <cell r="I1104" t="str">
            <v>รพีพันธุ์</v>
          </cell>
          <cell r="J1104" t="str">
            <v>ธรรมวาทิตย์</v>
          </cell>
          <cell r="K1104">
            <v>3500900667958</v>
          </cell>
          <cell r="L1104" t="str">
            <v>ฝาง</v>
          </cell>
          <cell r="M1104" t="str">
            <v>เขตเชียงใหม่ 2</v>
          </cell>
          <cell r="N1104">
            <v>8</v>
          </cell>
          <cell r="O1104" t="str">
            <v>สินเชื่อธนาคารประชาชน</v>
          </cell>
          <cell r="P1104" t="str">
            <v>1.บุคคลค้ำประกัน</v>
          </cell>
          <cell r="Q1104">
            <v>54897.11</v>
          </cell>
          <cell r="R1104">
            <v>8972.83</v>
          </cell>
          <cell r="S1104" t="str">
            <v>จังหวัดฝาง</v>
          </cell>
          <cell r="T1104" t="str">
            <v>ผบ.650</v>
          </cell>
          <cell r="U1104">
            <v>2556</v>
          </cell>
          <cell r="V1104" t="str">
            <v>ผบ.736</v>
          </cell>
          <cell r="W1104">
            <v>2556</v>
          </cell>
          <cell r="X1104"/>
          <cell r="Y1104"/>
          <cell r="Z1104"/>
          <cell r="AA1104">
            <v>9</v>
          </cell>
          <cell r="AB1104">
            <v>12</v>
          </cell>
          <cell r="AC1104">
            <v>2556</v>
          </cell>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นางรพีพันธุ์ ธรรมวาทิตย์</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1948</v>
          </cell>
          <cell r="C1105">
            <v>1100</v>
          </cell>
          <cell r="D1105">
            <v>1</v>
          </cell>
          <cell r="E1105">
            <v>8</v>
          </cell>
          <cell r="F1105">
            <v>2565</v>
          </cell>
          <cell r="G1105">
            <v>800014668928</v>
          </cell>
          <cell r="H1105" t="str">
            <v>นาง</v>
          </cell>
          <cell r="I1105" t="str">
            <v>ประสงค์</v>
          </cell>
          <cell r="J1105" t="str">
            <v>นิราวรรณ์</v>
          </cell>
          <cell r="K1105">
            <v>3501000211525</v>
          </cell>
          <cell r="L1105" t="str">
            <v>แม่อาย</v>
          </cell>
          <cell r="M1105" t="str">
            <v>เขตเชียงใหม่ 2</v>
          </cell>
          <cell r="N1105">
            <v>8</v>
          </cell>
          <cell r="O1105" t="str">
            <v>สินเชื่อพัฒนาองค์กรชุมชน (รายบุคคล)</v>
          </cell>
          <cell r="P1105" t="str">
            <v>1.บุคคลค้ำประกัน</v>
          </cell>
          <cell r="Q1105">
            <v>138226.88</v>
          </cell>
          <cell r="R1105">
            <v>9500.73</v>
          </cell>
          <cell r="S1105" t="str">
            <v>จังหวัดฝาง</v>
          </cell>
          <cell r="T1105" t="str">
            <v>ผบ.31</v>
          </cell>
          <cell r="U1105">
            <v>2556</v>
          </cell>
          <cell r="V1105" t="str">
            <v>ผบ.134</v>
          </cell>
          <cell r="W1105">
            <v>2556</v>
          </cell>
          <cell r="X1105">
            <v>22</v>
          </cell>
          <cell r="Y1105">
            <v>4</v>
          </cell>
          <cell r="Z1105">
            <v>2556</v>
          </cell>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นางประสงค์ นิราวรรณ์</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1949</v>
          </cell>
          <cell r="C1106">
            <v>1101</v>
          </cell>
          <cell r="D1106">
            <v>1</v>
          </cell>
          <cell r="E1106">
            <v>8</v>
          </cell>
          <cell r="F1106">
            <v>2565</v>
          </cell>
          <cell r="G1106">
            <v>800022744331</v>
          </cell>
          <cell r="H1106" t="str">
            <v>นาย</v>
          </cell>
          <cell r="I1106" t="str">
            <v>พิทักษ์</v>
          </cell>
          <cell r="J1106" t="str">
            <v>คำวิเศษ</v>
          </cell>
          <cell r="K1106">
            <v>1500900167355</v>
          </cell>
          <cell r="L1106" t="str">
            <v>ฝาง</v>
          </cell>
          <cell r="M1106" t="str">
            <v>เขตเชียงใหม่ 2</v>
          </cell>
          <cell r="N1106">
            <v>8</v>
          </cell>
          <cell r="O1106" t="str">
            <v>สินเชื่อธนาคารประชาชน</v>
          </cell>
          <cell r="P1106" t="str">
            <v>1.บุคคลค้ำประกัน</v>
          </cell>
          <cell r="Q1106">
            <v>69442</v>
          </cell>
          <cell r="R1106">
            <v>1776.31</v>
          </cell>
          <cell r="S1106" t="str">
            <v>จังหวัดฝาง</v>
          </cell>
          <cell r="T1106" t="str">
            <v>ผบ.602</v>
          </cell>
          <cell r="U1106">
            <v>2556</v>
          </cell>
          <cell r="V1106" t="str">
            <v>ผบ.631</v>
          </cell>
          <cell r="W1106">
            <v>2556</v>
          </cell>
          <cell r="X1106"/>
          <cell r="Y1106"/>
          <cell r="Z1106"/>
          <cell r="AA1106">
            <v>13</v>
          </cell>
          <cell r="AB1106">
            <v>11</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นายพิทักษ์ คำวิเศษ</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1950</v>
          </cell>
          <cell r="C1107">
            <v>1102</v>
          </cell>
          <cell r="D1107">
            <v>1</v>
          </cell>
          <cell r="E1107">
            <v>8</v>
          </cell>
          <cell r="F1107">
            <v>2565</v>
          </cell>
          <cell r="G1107">
            <v>806750010787</v>
          </cell>
          <cell r="H1107" t="str">
            <v>นาง</v>
          </cell>
          <cell r="I1107" t="str">
            <v>เรณู</v>
          </cell>
          <cell r="J1107" t="str">
            <v>ฟองมณี</v>
          </cell>
          <cell r="K1107">
            <v>3500900063173</v>
          </cell>
          <cell r="L1107" t="str">
            <v>ฝาง</v>
          </cell>
          <cell r="M1107" t="str">
            <v>เขตเชียงใหม่ 2</v>
          </cell>
          <cell r="N1107">
            <v>8</v>
          </cell>
          <cell r="O1107" t="str">
            <v>สินเชื่อไทรทอง</v>
          </cell>
          <cell r="P1107" t="str">
            <v>1.บุคคลค้ำประกัน</v>
          </cell>
          <cell r="Q1107">
            <v>500000</v>
          </cell>
          <cell r="R1107">
            <v>160341.76999999999</v>
          </cell>
          <cell r="S1107" t="str">
            <v>จังหวัดฝาง</v>
          </cell>
          <cell r="T1107" t="str">
            <v>ผบ.580</v>
          </cell>
          <cell r="U1107">
            <v>2555</v>
          </cell>
          <cell r="V1107" t="str">
            <v>ผบ.185</v>
          </cell>
          <cell r="W1107">
            <v>2556</v>
          </cell>
          <cell r="X1107"/>
          <cell r="Y1107"/>
          <cell r="Z1107"/>
          <cell r="AA1107">
            <v>5</v>
          </cell>
          <cell r="AB1107">
            <v>6</v>
          </cell>
          <cell r="AC1107">
            <v>2556</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นางเรณู ฟองมณี</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1951</v>
          </cell>
          <cell r="C1108">
            <v>1103</v>
          </cell>
          <cell r="D1108">
            <v>1</v>
          </cell>
          <cell r="E1108">
            <v>8</v>
          </cell>
          <cell r="F1108">
            <v>2565</v>
          </cell>
          <cell r="G1108">
            <v>800024860747</v>
          </cell>
          <cell r="H1108" t="str">
            <v>นางสาว</v>
          </cell>
          <cell r="I1108" t="str">
            <v>วิไลลักษณ์</v>
          </cell>
          <cell r="J1108" t="str">
            <v>งามโสภา</v>
          </cell>
          <cell r="K1108">
            <v>1430200021499</v>
          </cell>
          <cell r="L1108" t="str">
            <v>ฝาง</v>
          </cell>
          <cell r="M1108" t="str">
            <v>เขตเชียงใหม่ 2</v>
          </cell>
          <cell r="N1108">
            <v>8</v>
          </cell>
          <cell r="O1108" t="str">
            <v>สินเชื่อธนาคารประชาชน</v>
          </cell>
          <cell r="P1108" t="str">
            <v>1.บุคคลค้ำประกัน</v>
          </cell>
          <cell r="Q1108">
            <v>90134.27</v>
          </cell>
          <cell r="R1108">
            <v>5071.8900000000003</v>
          </cell>
          <cell r="S1108" t="str">
            <v>จังหวัดฝาง</v>
          </cell>
          <cell r="T1108" t="str">
            <v>ผบ.618</v>
          </cell>
          <cell r="U1108">
            <v>2556</v>
          </cell>
          <cell r="V1108" t="str">
            <v>ผบ.648</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นางสาววิไลลักษณ์ งามโสภา</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1952</v>
          </cell>
          <cell r="C1109">
            <v>1104</v>
          </cell>
          <cell r="D1109">
            <v>1</v>
          </cell>
          <cell r="E1109">
            <v>8</v>
          </cell>
          <cell r="F1109">
            <v>2565</v>
          </cell>
          <cell r="G1109">
            <v>800024652490</v>
          </cell>
          <cell r="H1109" t="str">
            <v>นางสาว</v>
          </cell>
          <cell r="I1109" t="str">
            <v>อทิตา</v>
          </cell>
          <cell r="J1109" t="str">
            <v>ศรีสร้อยแก้ว</v>
          </cell>
          <cell r="K1109">
            <v>3100200061988</v>
          </cell>
          <cell r="L1109" t="str">
            <v>ฝาง</v>
          </cell>
          <cell r="M1109" t="str">
            <v>เขตเชียงใหม่ 2</v>
          </cell>
          <cell r="N1109">
            <v>8</v>
          </cell>
          <cell r="O1109" t="str">
            <v>สินเชื่อธนาคารประชาชน</v>
          </cell>
          <cell r="P1109" t="str">
            <v>1.บุคคลค้ำประกัน</v>
          </cell>
          <cell r="Q1109">
            <v>77777</v>
          </cell>
          <cell r="R1109">
            <v>7619.49</v>
          </cell>
          <cell r="S1109" t="str">
            <v>จังหวัดฝาง</v>
          </cell>
          <cell r="T1109" t="str">
            <v>ผบ.617</v>
          </cell>
          <cell r="U1109">
            <v>2556</v>
          </cell>
          <cell r="V1109" t="str">
            <v>ผบ.647</v>
          </cell>
          <cell r="W1109">
            <v>2556</v>
          </cell>
          <cell r="X1109">
            <v>13</v>
          </cell>
          <cell r="Y1109">
            <v>11</v>
          </cell>
          <cell r="Z1109">
            <v>2556</v>
          </cell>
          <cell r="AA1109"/>
          <cell r="AB1109"/>
          <cell r="AC1109"/>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นางสาวอทิตา ศรีสร้อยแก้ว</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1953</v>
          </cell>
          <cell r="C1110">
            <v>1105</v>
          </cell>
          <cell r="D1110">
            <v>1</v>
          </cell>
          <cell r="E1110">
            <v>8</v>
          </cell>
          <cell r="F1110">
            <v>2565</v>
          </cell>
          <cell r="G1110">
            <v>800021979953</v>
          </cell>
          <cell r="H1110" t="str">
            <v>นางสาว</v>
          </cell>
          <cell r="I1110" t="str">
            <v>วาริน</v>
          </cell>
          <cell r="J1110" t="str">
            <v>ถ้วยทอง</v>
          </cell>
          <cell r="K1110">
            <v>3500900203714</v>
          </cell>
          <cell r="L1110" t="str">
            <v>ฝาง</v>
          </cell>
          <cell r="M1110" t="str">
            <v>เขตเชียงใหม่ 2</v>
          </cell>
          <cell r="N1110">
            <v>8</v>
          </cell>
          <cell r="O1110" t="str">
            <v>สินเชื่อธนาคารประชาชน</v>
          </cell>
          <cell r="P1110" t="str">
            <v>1.บุคคลค้ำประกัน</v>
          </cell>
          <cell r="Q1110">
            <v>96666</v>
          </cell>
          <cell r="R1110">
            <v>10928.64</v>
          </cell>
          <cell r="S1110" t="str">
            <v>จังหวัดฝาง</v>
          </cell>
          <cell r="T1110" t="str">
            <v>ผบ.646</v>
          </cell>
          <cell r="U1110">
            <v>2556</v>
          </cell>
          <cell r="V1110" t="str">
            <v>ผบ.732</v>
          </cell>
          <cell r="W1110">
            <v>2556</v>
          </cell>
          <cell r="X1110"/>
          <cell r="Y1110"/>
          <cell r="Z1110"/>
          <cell r="AA1110">
            <v>9</v>
          </cell>
          <cell r="AB1110">
            <v>12</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นางสาววาริน ถ้วยทอง</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1954</v>
          </cell>
          <cell r="C1111">
            <v>1106</v>
          </cell>
          <cell r="D1111">
            <v>1</v>
          </cell>
          <cell r="E1111">
            <v>8</v>
          </cell>
          <cell r="F1111">
            <v>2565</v>
          </cell>
          <cell r="G1111">
            <v>800024249024</v>
          </cell>
          <cell r="H1111" t="str">
            <v>นางสาว</v>
          </cell>
          <cell r="I1111" t="str">
            <v>สุพรรณี</v>
          </cell>
          <cell r="J1111" t="str">
            <v>วันมา</v>
          </cell>
          <cell r="K1111">
            <v>1500900144941</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8807.92</v>
          </cell>
          <cell r="S1111" t="str">
            <v>จังหวัดฝาง</v>
          </cell>
          <cell r="T1111" t="str">
            <v>ผบ.607</v>
          </cell>
          <cell r="U1111">
            <v>2556</v>
          </cell>
          <cell r="V1111" t="str">
            <v>ผบ.635</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นางสาวสุพรรณี วันมา</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1955</v>
          </cell>
          <cell r="C1112">
            <v>1107</v>
          </cell>
          <cell r="D1112">
            <v>1</v>
          </cell>
          <cell r="E1112">
            <v>8</v>
          </cell>
          <cell r="F1112">
            <v>2565</v>
          </cell>
          <cell r="G1112">
            <v>800024248893</v>
          </cell>
          <cell r="H1112" t="str">
            <v>นาย</v>
          </cell>
          <cell r="I1112" t="str">
            <v>พงศ์พันธุ์</v>
          </cell>
          <cell r="J1112" t="str">
            <v>รักเสมอ</v>
          </cell>
          <cell r="K1112">
            <v>3500900157305</v>
          </cell>
          <cell r="L1112" t="str">
            <v>ฝาง</v>
          </cell>
          <cell r="M1112" t="str">
            <v>เขตเชียงใหม่ 2</v>
          </cell>
          <cell r="N1112">
            <v>8</v>
          </cell>
          <cell r="O1112" t="str">
            <v>สินเชื่อธนาคารประชาชน</v>
          </cell>
          <cell r="P1112" t="str">
            <v>1.บุคคลค้ำประกัน</v>
          </cell>
          <cell r="Q1112">
            <v>97916</v>
          </cell>
          <cell r="R1112">
            <v>8687.76</v>
          </cell>
          <cell r="S1112" t="str">
            <v>จังหวัดฝาง</v>
          </cell>
          <cell r="T1112" t="str">
            <v>ผบ.606</v>
          </cell>
          <cell r="U1112">
            <v>2556</v>
          </cell>
          <cell r="V1112" t="str">
            <v>ผบ.634</v>
          </cell>
          <cell r="W1112">
            <v>2556</v>
          </cell>
          <cell r="X1112"/>
          <cell r="Y1112"/>
          <cell r="Z1112"/>
          <cell r="AA1112">
            <v>13</v>
          </cell>
          <cell r="AB1112">
            <v>11</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นายพงศ์พันธุ์ รักเสมอ</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1956</v>
          </cell>
          <cell r="C1113">
            <v>1108</v>
          </cell>
          <cell r="D1113">
            <v>1</v>
          </cell>
          <cell r="E1113">
            <v>8</v>
          </cell>
          <cell r="F1113">
            <v>2565</v>
          </cell>
          <cell r="G1113">
            <v>800005369478</v>
          </cell>
          <cell r="H1113" t="str">
            <v>นาย</v>
          </cell>
          <cell r="I1113" t="str">
            <v>สุบัน</v>
          </cell>
          <cell r="J1113" t="str">
            <v>วรบุตร</v>
          </cell>
          <cell r="K1113">
            <v>3411700036166</v>
          </cell>
          <cell r="L1113" t="str">
            <v>ฝาง</v>
          </cell>
          <cell r="M1113" t="str">
            <v>เขตเชียงใหม่ 2</v>
          </cell>
          <cell r="N1113">
            <v>8</v>
          </cell>
          <cell r="O1113" t="str">
            <v>สินเชื่อแก้ไขหนี้สินภาคประชาชน</v>
          </cell>
          <cell r="P1113" t="str">
            <v>1.บุคคลค้ำประกัน</v>
          </cell>
          <cell r="Q1113">
            <v>139272.76</v>
          </cell>
          <cell r="R1113">
            <v>27420.36</v>
          </cell>
          <cell r="S1113" t="str">
            <v>จังหวัดฝาง</v>
          </cell>
          <cell r="T1113" t="str">
            <v xml:space="preserve"> ผบ.136</v>
          </cell>
          <cell r="U1113">
            <v>2556</v>
          </cell>
          <cell r="V1113" t="str">
            <v>ผบ.324</v>
          </cell>
          <cell r="W1113">
            <v>2556</v>
          </cell>
          <cell r="X1113"/>
          <cell r="Y1113"/>
          <cell r="Z1113"/>
          <cell r="AA1113">
            <v>31</v>
          </cell>
          <cell r="AB1113">
            <v>7</v>
          </cell>
          <cell r="AC1113">
            <v>2556</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นายสุบัน วรบุตร</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1957</v>
          </cell>
          <cell r="C1114">
            <v>1109</v>
          </cell>
          <cell r="D1114">
            <v>1</v>
          </cell>
          <cell r="E1114">
            <v>8</v>
          </cell>
          <cell r="F1114">
            <v>2565</v>
          </cell>
          <cell r="G1114">
            <v>800025961304</v>
          </cell>
          <cell r="H1114" t="str">
            <v>นางสาว</v>
          </cell>
          <cell r="I1114" t="str">
            <v>อนงค์</v>
          </cell>
          <cell r="J1114" t="str">
            <v>อุปนุม</v>
          </cell>
          <cell r="K1114">
            <v>1500900104574</v>
          </cell>
          <cell r="L1114" t="str">
            <v>ฝาง</v>
          </cell>
          <cell r="M1114" t="str">
            <v>เขตเชียงใหม่ 2</v>
          </cell>
          <cell r="N1114">
            <v>8</v>
          </cell>
          <cell r="O1114" t="str">
            <v>สินเชื่อธนาคารประชาชน</v>
          </cell>
          <cell r="P1114" t="str">
            <v>1.บุคคลค้ำประกัน</v>
          </cell>
          <cell r="Q1114">
            <v>144739.22</v>
          </cell>
          <cell r="R1114">
            <v>7496.07</v>
          </cell>
          <cell r="S1114" t="str">
            <v>จังหวัดฝาง</v>
          </cell>
          <cell r="T1114" t="str">
            <v>ผบ.614</v>
          </cell>
          <cell r="U1114">
            <v>2556</v>
          </cell>
          <cell r="V1114" t="str">
            <v>ผบ.636</v>
          </cell>
          <cell r="W1114">
            <v>2556</v>
          </cell>
          <cell r="X1114"/>
          <cell r="Y1114"/>
          <cell r="Z1114"/>
          <cell r="AA1114">
            <v>13</v>
          </cell>
          <cell r="AB1114">
            <v>11</v>
          </cell>
          <cell r="AC1114">
            <v>25565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นางสาวอนงค์ อุปนุม</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1958</v>
          </cell>
          <cell r="C1115">
            <v>1110</v>
          </cell>
          <cell r="D1115">
            <v>1</v>
          </cell>
          <cell r="E1115">
            <v>8</v>
          </cell>
          <cell r="F1115">
            <v>2565</v>
          </cell>
          <cell r="G1115">
            <v>800018461635</v>
          </cell>
          <cell r="H1115" t="str">
            <v>นาง</v>
          </cell>
          <cell r="I1115" t="str">
            <v>อัมพร</v>
          </cell>
          <cell r="J1115" t="str">
            <v>ปันด้วง</v>
          </cell>
          <cell r="K1115">
            <v>3110300438846</v>
          </cell>
          <cell r="L1115" t="str">
            <v>ฝาง</v>
          </cell>
          <cell r="M1115" t="str">
            <v>เขตเชียงใหม่ 2</v>
          </cell>
          <cell r="N1115">
            <v>8</v>
          </cell>
          <cell r="O1115" t="str">
            <v>สินเชื่อเคหะ</v>
          </cell>
          <cell r="P1115" t="str">
            <v>1.บุคคลค้ำประกัน</v>
          </cell>
          <cell r="Q1115">
            <v>471444.9</v>
          </cell>
          <cell r="R1115">
            <v>79932.86</v>
          </cell>
          <cell r="S1115" t="str">
            <v>จังหวัดฝาง</v>
          </cell>
          <cell r="T1115" t="str">
            <v>ผบ.214</v>
          </cell>
          <cell r="U1115">
            <v>2556</v>
          </cell>
          <cell r="V1115" t="str">
            <v>ผบ.428</v>
          </cell>
          <cell r="W1115">
            <v>2556</v>
          </cell>
          <cell r="X1115"/>
          <cell r="Y1115"/>
          <cell r="Z1115"/>
          <cell r="AA1115">
            <v>21</v>
          </cell>
          <cell r="AB1115">
            <v>8</v>
          </cell>
          <cell r="AC1115">
            <v>2556</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นางอัมพร ปันด้วง</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1959</v>
          </cell>
          <cell r="C1116">
            <v>1111</v>
          </cell>
          <cell r="D1116">
            <v>1</v>
          </cell>
          <cell r="E1116">
            <v>8</v>
          </cell>
          <cell r="F1116">
            <v>2565</v>
          </cell>
          <cell r="G1116">
            <v>800029118109</v>
          </cell>
          <cell r="H1116" t="str">
            <v>นาย</v>
          </cell>
          <cell r="I1116" t="str">
            <v>เดชธนา</v>
          </cell>
          <cell r="J1116" t="str">
            <v>พรหมายน</v>
          </cell>
          <cell r="K1116">
            <v>3101400733778</v>
          </cell>
          <cell r="L1116" t="str">
            <v>แม่อาย</v>
          </cell>
          <cell r="M1116" t="str">
            <v>เขตเชียงใหม่ 2</v>
          </cell>
          <cell r="N1116">
            <v>8</v>
          </cell>
          <cell r="O1116" t="str">
            <v>สินเชื่อธนาคารประชาชน</v>
          </cell>
          <cell r="P1116" t="str">
            <v>1.บุคคลค้ำประกัน</v>
          </cell>
          <cell r="Q1116">
            <v>160000</v>
          </cell>
          <cell r="R1116">
            <v>9075.75</v>
          </cell>
          <cell r="S1116" t="str">
            <v>จังหวัดฝาง</v>
          </cell>
          <cell r="T1116" t="str">
            <v>ผบ.628</v>
          </cell>
          <cell r="U1116">
            <v>2556</v>
          </cell>
          <cell r="V1116" t="str">
            <v>ผบ.651</v>
          </cell>
          <cell r="W1116">
            <v>2556</v>
          </cell>
          <cell r="X1116">
            <v>13</v>
          </cell>
          <cell r="Y1116">
            <v>11</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นายเดชธนา พรหมายน</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1960</v>
          </cell>
          <cell r="C1117">
            <v>1112</v>
          </cell>
          <cell r="D1117">
            <v>1</v>
          </cell>
          <cell r="E1117">
            <v>8</v>
          </cell>
          <cell r="F1117">
            <v>2565</v>
          </cell>
          <cell r="G1117">
            <v>806750010415</v>
          </cell>
          <cell r="H1117" t="str">
            <v>นาย</v>
          </cell>
          <cell r="I1117" t="str">
            <v>พันนิคม</v>
          </cell>
          <cell r="J1117" t="str">
            <v>คำฟู</v>
          </cell>
          <cell r="K1117">
            <v>3500900293012</v>
          </cell>
          <cell r="L1117" t="str">
            <v>แม่อาย</v>
          </cell>
          <cell r="M1117" t="str">
            <v>เขตเชียงใหม่ 2</v>
          </cell>
          <cell r="N1117">
            <v>8</v>
          </cell>
          <cell r="O1117" t="str">
            <v>สินเชื่อเพื่อพัฒนากลุ่มอาชีพ</v>
          </cell>
          <cell r="P1117" t="str">
            <v>1.บุคคลค้ำประกัน</v>
          </cell>
          <cell r="Q1117">
            <v>239613.09</v>
          </cell>
          <cell r="R1117">
            <v>11142.58</v>
          </cell>
          <cell r="S1117" t="str">
            <v>จังหวัดฝาง</v>
          </cell>
          <cell r="T1117" t="str">
            <v>ผบ.153</v>
          </cell>
          <cell r="U1117">
            <v>2556</v>
          </cell>
          <cell r="V1117" t="str">
            <v>ผบ.388</v>
          </cell>
          <cell r="W1117">
            <v>2556</v>
          </cell>
          <cell r="X1117">
            <v>5</v>
          </cell>
          <cell r="Y1117">
            <v>8</v>
          </cell>
          <cell r="Z1117">
            <v>2556</v>
          </cell>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นายพันนิคม คำฟู</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1961</v>
          </cell>
          <cell r="C1118">
            <v>1113</v>
          </cell>
          <cell r="D1118">
            <v>1</v>
          </cell>
          <cell r="E1118">
            <v>8</v>
          </cell>
          <cell r="F1118">
            <v>2565</v>
          </cell>
          <cell r="G1118">
            <v>800025104954</v>
          </cell>
          <cell r="H1118" t="str">
            <v>นาง</v>
          </cell>
          <cell r="I1118" t="str">
            <v>ภัทรินญา</v>
          </cell>
          <cell r="J1118" t="str">
            <v>ฟองจันทร์</v>
          </cell>
          <cell r="K1118">
            <v>3500900736739</v>
          </cell>
          <cell r="L1118" t="str">
            <v>ฝาง</v>
          </cell>
          <cell r="M1118" t="str">
            <v>เขตเชียงใหม่ 2</v>
          </cell>
          <cell r="N1118">
            <v>8</v>
          </cell>
          <cell r="O1118" t="str">
            <v>สินเชื่อธนาคารประชาชน</v>
          </cell>
          <cell r="P1118" t="str">
            <v>1.บุคคลค้ำประกัน</v>
          </cell>
          <cell r="Q1118">
            <v>176662</v>
          </cell>
          <cell r="R1118">
            <v>7433.65</v>
          </cell>
          <cell r="S1118" t="str">
            <v>จังหวัดฝาง</v>
          </cell>
          <cell r="T1118" t="str">
            <v>ผบ.619</v>
          </cell>
          <cell r="U1118">
            <v>2556</v>
          </cell>
          <cell r="V1118" t="str">
            <v>ผบ.638</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นางภัทรินญา ฟองจันทร์</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1962</v>
          </cell>
          <cell r="C1119">
            <v>1114</v>
          </cell>
          <cell r="D1119">
            <v>1</v>
          </cell>
          <cell r="E1119">
            <v>8</v>
          </cell>
          <cell r="F1119">
            <v>2565</v>
          </cell>
          <cell r="G1119">
            <v>800026736655</v>
          </cell>
          <cell r="H1119" t="str">
            <v>นาง</v>
          </cell>
          <cell r="I1119" t="str">
            <v>สุดา</v>
          </cell>
          <cell r="J1119" t="str">
            <v>ธรรมใจ</v>
          </cell>
          <cell r="K1119">
            <v>3570200397567</v>
          </cell>
          <cell r="L1119" t="str">
            <v>ฝาง</v>
          </cell>
          <cell r="M1119" t="str">
            <v>เขตเชียงใหม่ 2</v>
          </cell>
          <cell r="N1119">
            <v>8</v>
          </cell>
          <cell r="O1119" t="str">
            <v>สินเชื่อธนาคารประชาชน</v>
          </cell>
          <cell r="P1119" t="str">
            <v>1.บุคคลค้ำประกัน</v>
          </cell>
          <cell r="Q1119">
            <v>191664</v>
          </cell>
          <cell r="R1119">
            <v>9878.51</v>
          </cell>
          <cell r="S1119" t="str">
            <v>จังหวัดฝาง</v>
          </cell>
          <cell r="T1119" t="str">
            <v>ผบ.622</v>
          </cell>
          <cell r="U1119">
            <v>2556</v>
          </cell>
          <cell r="V1119" t="str">
            <v>ผบ.639</v>
          </cell>
          <cell r="W1119">
            <v>2556</v>
          </cell>
          <cell r="X1119"/>
          <cell r="Y1119"/>
          <cell r="Z1119"/>
          <cell r="AA1119">
            <v>13</v>
          </cell>
          <cell r="AB1119">
            <v>11</v>
          </cell>
          <cell r="AC1119">
            <v>2556</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นางสุดา ธรรมใจ</v>
          </cell>
          <cell r="BM1119">
            <v>0</v>
          </cell>
          <cell r="BN1119"/>
          <cell r="BO1119"/>
          <cell r="BP1119"/>
          <cell r="BQ1119"/>
          <cell r="BR1119"/>
          <cell r="BS1119"/>
          <cell r="BT1119"/>
          <cell r="BU1119" t="str">
            <v>จันทร์นิภา</v>
          </cell>
          <cell r="BV1119"/>
          <cell r="BW1119"/>
          <cell r="BX1119"/>
          <cell r="BY1119"/>
          <cell r="BZ1119"/>
          <cell r="CA1119"/>
          <cell r="CB1119"/>
          <cell r="CC1119"/>
          <cell r="CD1119"/>
          <cell r="CE1119"/>
          <cell r="CF1119"/>
          <cell r="CG1119"/>
          <cell r="CH1119"/>
          <cell r="CI1119"/>
          <cell r="CJ1119"/>
          <cell r="CK1119"/>
          <cell r="CL1119"/>
          <cell r="CM1119"/>
          <cell r="CN1119"/>
          <cell r="CO1119"/>
        </row>
        <row r="1120">
          <cell r="B1120">
            <v>1963</v>
          </cell>
          <cell r="C1120">
            <v>501</v>
          </cell>
          <cell r="D1120">
            <v>25</v>
          </cell>
          <cell r="E1120">
            <v>3</v>
          </cell>
          <cell r="F1120">
            <v>2567</v>
          </cell>
          <cell r="G1120">
            <v>800081560883</v>
          </cell>
          <cell r="H1120" t="str">
            <v>นางสาว</v>
          </cell>
          <cell r="I1120" t="str">
            <v>ดาราพร</v>
          </cell>
          <cell r="J1120" t="str">
            <v>เจริญสุข</v>
          </cell>
          <cell r="K1120" t="str">
            <v>3-5001-00301-58-4</v>
          </cell>
          <cell r="L1120" t="str">
            <v>หนองหอย</v>
          </cell>
          <cell r="M1120" t="str">
            <v>เชียงใหม่ 1</v>
          </cell>
          <cell r="N1120">
            <v>8</v>
          </cell>
          <cell r="O1120" t="str">
            <v>สินเชื่อธนาคารประชาะชน</v>
          </cell>
          <cell r="P1120" t="str">
            <v>1.บุคคลค้ำประกัน</v>
          </cell>
          <cell r="Q1120" t="str">
            <v>89,995.24</v>
          </cell>
          <cell r="R1120"/>
          <cell r="S1120" t="str">
            <v>แขวงเชียงใหม่</v>
          </cell>
          <cell r="T1120" t="str">
            <v>ผบ.2632</v>
          </cell>
          <cell r="U1120">
            <v>2563</v>
          </cell>
          <cell r="V1120">
            <v>5079</v>
          </cell>
          <cell r="W1120">
            <v>2563</v>
          </cell>
          <cell r="X1120">
            <v>20</v>
          </cell>
          <cell r="Y1120">
            <v>7</v>
          </cell>
          <cell r="Z1120">
            <v>2563</v>
          </cell>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นางสาวดาราพร เจริญสุข</v>
          </cell>
          <cell r="BM1120">
            <v>0</v>
          </cell>
          <cell r="BN1120"/>
          <cell r="BO1120" t="str">
            <v/>
          </cell>
          <cell r="BP1120">
            <v>8</v>
          </cell>
          <cell r="BQ1120">
            <v>7</v>
          </cell>
          <cell r="BR1120">
            <v>2567</v>
          </cell>
          <cell r="BS1120" t="str">
            <v/>
          </cell>
          <cell r="BT1120" t="str">
            <v/>
          </cell>
          <cell r="BU1120"/>
          <cell r="BV1120" t="str">
            <v/>
          </cell>
          <cell r="BW1120" t="str">
            <v>1.นางาสดาราพร เจริญสุข
2.นางพ็ญ ศิริ
3.นางพรรณี ศรีวิชัย</v>
          </cell>
          <cell r="BX1120" t="str">
            <v>จำเลยที่ 1
จำเลยที่ 2
จำเลยที่ 3</v>
          </cell>
          <cell r="BY1120" t="str">
            <v>3-5001-00301-58-4
3-5015-00289-31-1
3-5001-00390-90-1</v>
          </cell>
          <cell r="BZ1120"/>
          <cell r="CA1120"/>
          <cell r="CB1120"/>
          <cell r="CC1120"/>
          <cell r="CD1120"/>
          <cell r="CE1120"/>
          <cell r="CF1120"/>
          <cell r="CG1120"/>
          <cell r="CH1120"/>
          <cell r="CI1120"/>
          <cell r="CJ1120"/>
          <cell r="CK1120"/>
          <cell r="CL1120"/>
          <cell r="CM1120"/>
          <cell r="CN1120"/>
          <cell r="CO1120"/>
          <cell r="CR1120" t="str">
            <v>จันทร์นิภา</v>
          </cell>
          <cell r="CS1120" t="str">
            <v>นางสาวดาราพร เจริญสุข</v>
          </cell>
        </row>
        <row r="1121">
          <cell r="B1121">
            <v>1964</v>
          </cell>
          <cell r="C1121">
            <v>1116</v>
          </cell>
          <cell r="D1121">
            <v>1</v>
          </cell>
          <cell r="E1121">
            <v>8</v>
          </cell>
          <cell r="F1121">
            <v>2565</v>
          </cell>
          <cell r="G1121">
            <v>853652000110</v>
          </cell>
          <cell r="H1121" t="str">
            <v>ด.ต.</v>
          </cell>
          <cell r="I1121" t="str">
            <v>จรัญ</v>
          </cell>
          <cell r="J1121" t="str">
            <v>สรรค์เจริญ</v>
          </cell>
          <cell r="K1121">
            <v>3609900369741</v>
          </cell>
          <cell r="L1121" t="str">
            <v>ไชยปราการ</v>
          </cell>
          <cell r="M1121" t="str">
            <v>เขตเชียงใหม่ 2</v>
          </cell>
          <cell r="N1121">
            <v>8</v>
          </cell>
          <cell r="O1121" t="str">
            <v>สินเชื่อสวัสดิการ</v>
          </cell>
          <cell r="P1121" t="str">
            <v>1.บุคคลค้ำประกัน</v>
          </cell>
          <cell r="Q1121">
            <v>274961.03000000003</v>
          </cell>
          <cell r="R1121">
            <v>64512.85</v>
          </cell>
          <cell r="S1121" t="str">
            <v>จังหวัดฝาง</v>
          </cell>
          <cell r="T1121" t="str">
            <v>ผบ.152</v>
          </cell>
          <cell r="U1121">
            <v>2556</v>
          </cell>
          <cell r="V1121" t="str">
            <v>ผบ.465</v>
          </cell>
          <cell r="W1121">
            <v>2556</v>
          </cell>
          <cell r="X1121"/>
          <cell r="Y1121"/>
          <cell r="Z1121"/>
          <cell r="AA1121">
            <v>16</v>
          </cell>
          <cell r="AB1121">
            <v>9</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ด.ต.จรัญ สรรค์เจริญ</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1965</v>
          </cell>
          <cell r="C1122">
            <v>1117</v>
          </cell>
          <cell r="D1122">
            <v>1</v>
          </cell>
          <cell r="E1122">
            <v>8</v>
          </cell>
          <cell r="F1122">
            <v>2565</v>
          </cell>
          <cell r="G1122">
            <v>800003655720</v>
          </cell>
          <cell r="H1122" t="str">
            <v>นาง</v>
          </cell>
          <cell r="I1122" t="str">
            <v>รพีพันธุ์</v>
          </cell>
          <cell r="J1122" t="str">
            <v>ธรรมวาทิตย์</v>
          </cell>
          <cell r="K1122">
            <v>3500900667958</v>
          </cell>
          <cell r="L1122" t="str">
            <v>ฝาง</v>
          </cell>
          <cell r="M1122" t="str">
            <v>เขตเชียงใหม่ 2</v>
          </cell>
          <cell r="N1122">
            <v>8</v>
          </cell>
          <cell r="O1122" t="str">
            <v>สินเชื่อสวัสดิการ</v>
          </cell>
          <cell r="P1122" t="str">
            <v>1.บุคคลค้ำประกัน</v>
          </cell>
          <cell r="Q1122">
            <v>502976.34</v>
          </cell>
          <cell r="R1122">
            <v>41778.04</v>
          </cell>
          <cell r="S1122" t="str">
            <v>จังหวัดฝาง</v>
          </cell>
          <cell r="T1122" t="str">
            <v>ผบ.142</v>
          </cell>
          <cell r="U1122">
            <v>2556</v>
          </cell>
          <cell r="V1122" t="str">
            <v>ผบ.243</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นางรพีพันธุ์ ธรรมวาทิตย์</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1966</v>
          </cell>
          <cell r="C1123">
            <v>1118</v>
          </cell>
          <cell r="D1123">
            <v>1</v>
          </cell>
          <cell r="E1123">
            <v>8</v>
          </cell>
          <cell r="F1123">
            <v>2565</v>
          </cell>
          <cell r="G1123">
            <v>8000153199927</v>
          </cell>
          <cell r="H1123" t="str">
            <v>นาย</v>
          </cell>
          <cell r="I1123" t="str">
            <v>ธนโชติไชย</v>
          </cell>
          <cell r="J1123" t="str">
            <v>จารุบวร</v>
          </cell>
          <cell r="K1123">
            <v>3501200981987</v>
          </cell>
          <cell r="L1123" t="str">
            <v>ฝาง</v>
          </cell>
          <cell r="M1123" t="str">
            <v>เขตเชียงใหม่ 2</v>
          </cell>
          <cell r="N1123">
            <v>8</v>
          </cell>
          <cell r="O1123" t="str">
            <v>สินเชื่อสวัสดิการ</v>
          </cell>
          <cell r="P1123" t="str">
            <v>1.บุคคลค้ำประกัน</v>
          </cell>
          <cell r="Q1123">
            <v>700000</v>
          </cell>
          <cell r="R1123">
            <v>70989.03</v>
          </cell>
          <cell r="S1123" t="str">
            <v>จังหวัดฝาง</v>
          </cell>
          <cell r="T1123" t="str">
            <v>ผบ.141</v>
          </cell>
          <cell r="U1123">
            <v>2556</v>
          </cell>
          <cell r="V1123" t="str">
            <v>ผบ.242</v>
          </cell>
          <cell r="W1123">
            <v>2556</v>
          </cell>
          <cell r="X1123"/>
          <cell r="Y1123"/>
          <cell r="Z1123"/>
          <cell r="AA1123">
            <v>29</v>
          </cell>
          <cell r="AB1123">
            <v>7</v>
          </cell>
          <cell r="AC1123">
            <v>2556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นายธนโชติไชย จารุบวร</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1967</v>
          </cell>
          <cell r="C1124">
            <v>1119</v>
          </cell>
          <cell r="D1124">
            <v>1</v>
          </cell>
          <cell r="E1124">
            <v>8</v>
          </cell>
          <cell r="F1124">
            <v>2565</v>
          </cell>
          <cell r="G1124">
            <v>850652002005</v>
          </cell>
          <cell r="H1124" t="str">
            <v>ส.อ.</v>
          </cell>
          <cell r="I1124" t="str">
            <v>วิวัฒน์</v>
          </cell>
          <cell r="J1124" t="str">
            <v>ปิวศิลป์</v>
          </cell>
          <cell r="K1124"/>
          <cell r="L1124" t="str">
            <v>เชียงดาว</v>
          </cell>
          <cell r="M1124" t="str">
            <v>เขตเชียงใหม่ 2</v>
          </cell>
          <cell r="N1124">
            <v>8</v>
          </cell>
          <cell r="O1124" t="str">
            <v>สินเชื่อสวัสดิการ</v>
          </cell>
          <cell r="P1124" t="str">
            <v>1.บุคคลค้ำประกัน</v>
          </cell>
          <cell r="Q1124"/>
          <cell r="R1124"/>
          <cell r="S1124" t="str">
            <v>จังหวัดลำพูน</v>
          </cell>
          <cell r="T1124" t="str">
            <v>ผบ.707</v>
          </cell>
          <cell r="U1124">
            <v>2556</v>
          </cell>
          <cell r="V1124" t="str">
            <v>ผบ.784</v>
          </cell>
          <cell r="W1124">
            <v>2556</v>
          </cell>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ส.อ.วิวัฒน์ ปิวศิลป์</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1968</v>
          </cell>
          <cell r="C1125">
            <v>1120</v>
          </cell>
          <cell r="D1125">
            <v>1</v>
          </cell>
          <cell r="E1125">
            <v>8</v>
          </cell>
          <cell r="F1125">
            <v>2565</v>
          </cell>
          <cell r="G1125">
            <v>850652013754</v>
          </cell>
          <cell r="H1125" t="str">
            <v>จ.ส.อ.</v>
          </cell>
          <cell r="I1125" t="str">
            <v>ธวัช</v>
          </cell>
          <cell r="J1125" t="str">
            <v>อินต๊ะจอมวงศ์</v>
          </cell>
          <cell r="K1125">
            <v>3640900069421</v>
          </cell>
          <cell r="L1125" t="str">
            <v>เชียงดาว</v>
          </cell>
          <cell r="M1125" t="str">
            <v>เขตเชียงใหม่ 2</v>
          </cell>
          <cell r="N1125">
            <v>8</v>
          </cell>
          <cell r="O1125" t="str">
            <v>สินเชื่อสวัสดิการ</v>
          </cell>
          <cell r="P1125" t="str">
            <v>1.บุคคลค้ำประกัน</v>
          </cell>
          <cell r="Q1125">
            <v>472869.81</v>
          </cell>
          <cell r="R1125">
            <v>109368.96000000001</v>
          </cell>
          <cell r="S1125" t="str">
            <v>จังหวัดสวรรคโลก</v>
          </cell>
          <cell r="T1125" t="str">
            <v>ผบ.758</v>
          </cell>
          <cell r="U1125">
            <v>2556</v>
          </cell>
          <cell r="V1125" t="str">
            <v>ผบ.805</v>
          </cell>
          <cell r="W1125">
            <v>2556</v>
          </cell>
          <cell r="X1125"/>
          <cell r="Y1125"/>
          <cell r="Z1125"/>
          <cell r="AA1125">
            <v>16</v>
          </cell>
          <cell r="AB1125">
            <v>12</v>
          </cell>
          <cell r="AC1125">
            <v>2556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จ.ส.อ.ธวัช อินต๊ะจอมวงศ์</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1969</v>
          </cell>
          <cell r="C1126">
            <v>1121</v>
          </cell>
          <cell r="D1126">
            <v>30</v>
          </cell>
          <cell r="E1126">
            <v>8</v>
          </cell>
          <cell r="F1126">
            <v>2565</v>
          </cell>
          <cell r="G1126">
            <v>800028905795</v>
          </cell>
          <cell r="H1126" t="str">
            <v>นางสาว</v>
          </cell>
          <cell r="I1126" t="str">
            <v>บุญจันทร์</v>
          </cell>
          <cell r="J1126" t="str">
            <v>รถไธสงค์</v>
          </cell>
          <cell r="K1126">
            <v>3230300280362</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จังหวัดมหาสารคาม</v>
          </cell>
          <cell r="T1126" t="str">
            <v>ผบ.378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นางสาวบุญจันทร์ รถไธสงค์</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1970</v>
          </cell>
          <cell r="C1127">
            <v>1122</v>
          </cell>
          <cell r="D1127">
            <v>30</v>
          </cell>
          <cell r="E1127">
            <v>8</v>
          </cell>
          <cell r="F1127">
            <v>2565</v>
          </cell>
          <cell r="G1127">
            <v>800028369406</v>
          </cell>
          <cell r="H1127" t="str">
            <v>นาย</v>
          </cell>
          <cell r="I1127" t="str">
            <v xml:space="preserve">สิทธิชัย  </v>
          </cell>
          <cell r="J1127" t="str">
            <v>ทองหล่อ</v>
          </cell>
          <cell r="K1127">
            <v>1149900254888</v>
          </cell>
          <cell r="L1127" t="str">
            <v>บวกครกหลวง</v>
          </cell>
          <cell r="M1127" t="str">
            <v>เชียงใหม่ 3</v>
          </cell>
          <cell r="N1127">
            <v>8</v>
          </cell>
          <cell r="O1127" t="str">
            <v>สินเชื่อธนาคารประชาชน</v>
          </cell>
          <cell r="P1127" t="str">
            <v>บุคคลค้ำประกัน</v>
          </cell>
          <cell r="Q1127"/>
          <cell r="R1127"/>
          <cell r="S1127" t="str">
            <v>แขวงเชียงใหม่</v>
          </cell>
          <cell r="T1127" t="str">
            <v>ผบ.9469/2558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นายสิทธิชัย   ทองหล่อ</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1971</v>
          </cell>
          <cell r="C1128">
            <v>1123</v>
          </cell>
          <cell r="D1128">
            <v>30</v>
          </cell>
          <cell r="E1128">
            <v>8</v>
          </cell>
          <cell r="F1128">
            <v>2565</v>
          </cell>
          <cell r="G1128">
            <v>800029476861</v>
          </cell>
          <cell r="H1128" t="str">
            <v>นางสาว</v>
          </cell>
          <cell r="I1128" t="str">
            <v xml:space="preserve">น.ส.นิภา </v>
          </cell>
          <cell r="J1128" t="str">
            <v xml:space="preserve"> เกตุแก้ว</v>
          </cell>
          <cell r="K1128">
            <v>3340400105375</v>
          </cell>
          <cell r="L1128" t="str">
            <v>บ่อสร้าง</v>
          </cell>
          <cell r="M1128" t="str">
            <v>เชียงใหม่ 3</v>
          </cell>
          <cell r="N1128">
            <v>8</v>
          </cell>
          <cell r="O1128" t="str">
            <v>สินเชื่อธนาคารประชาชน</v>
          </cell>
          <cell r="P1128" t="str">
            <v>บุคคลค้ำประกัน</v>
          </cell>
          <cell r="Q1128"/>
          <cell r="R1128"/>
          <cell r="S1128" t="str">
            <v>จังหวัดสุโขทัย</v>
          </cell>
          <cell r="T1128" t="str">
            <v>ผบ.1677/2558</v>
          </cell>
          <cell r="U1128" t="str">
            <v>2558</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นางสาวน.ส.นิภา   เกตุแก้ว</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1972</v>
          </cell>
          <cell r="C1129">
            <v>1124</v>
          </cell>
          <cell r="D1129">
            <v>30</v>
          </cell>
          <cell r="E1129">
            <v>8</v>
          </cell>
          <cell r="F1129">
            <v>2565</v>
          </cell>
          <cell r="G1129">
            <v>821949006836</v>
          </cell>
          <cell r="H1129" t="str">
            <v>นาง</v>
          </cell>
          <cell r="I1129" t="str">
            <v xml:space="preserve">ปุณณมาส  </v>
          </cell>
          <cell r="J1129" t="str">
            <v>ญาณปรีชาชาญ</v>
          </cell>
          <cell r="K1129">
            <v>3501300298847</v>
          </cell>
          <cell r="L1129" t="str">
            <v>สันกำแพง</v>
          </cell>
          <cell r="M1129" t="str">
            <v>เชียงใหม่ 3</v>
          </cell>
          <cell r="N1129">
            <v>8</v>
          </cell>
          <cell r="O1129" t="str">
            <v>สินเชื่อพัฒนากลุ่มอาชีพ</v>
          </cell>
          <cell r="P1129" t="str">
            <v>บุคคลค้ำประกัน</v>
          </cell>
          <cell r="Q1129"/>
          <cell r="R1129"/>
          <cell r="S1129" t="str">
            <v>แขวงเชียงใหม่</v>
          </cell>
          <cell r="T1129" t="str">
            <v>ผบ.278/2559</v>
          </cell>
          <cell r="U1129" t="str">
            <v>2559</v>
          </cell>
          <cell r="V1129"/>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นางปุณณมาส   ญาณปรีชาชาญ</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1973</v>
          </cell>
          <cell r="C1130">
            <v>1125</v>
          </cell>
          <cell r="D1130">
            <v>30</v>
          </cell>
          <cell r="E1130">
            <v>8</v>
          </cell>
          <cell r="F1130">
            <v>2565</v>
          </cell>
          <cell r="G1130">
            <v>800004147578</v>
          </cell>
          <cell r="H1130" t="str">
            <v>นาย</v>
          </cell>
          <cell r="I1130" t="str">
            <v xml:space="preserve">คณาพันธุ์ </v>
          </cell>
          <cell r="J1130" t="str">
            <v>โสมนัส</v>
          </cell>
          <cell r="K1130">
            <v>3549900192583</v>
          </cell>
          <cell r="L1130" t="str">
            <v>บวกครกหลวง</v>
          </cell>
          <cell r="M1130" t="str">
            <v>เชียงใหม่ 3</v>
          </cell>
          <cell r="N1130">
            <v>8</v>
          </cell>
          <cell r="O1130" t="str">
            <v>สินเชื่อสวัสดิการ</v>
          </cell>
          <cell r="P1130" t="str">
            <v>บุคคลค้ำประกัน</v>
          </cell>
          <cell r="Q1130"/>
          <cell r="R1130"/>
          <cell r="S1130" t="str">
            <v>จังหวัดลำพูน</v>
          </cell>
          <cell r="T1130" t="str">
            <v>ผบ.1044</v>
          </cell>
          <cell r="U1130" t="str">
            <v>2559</v>
          </cell>
          <cell r="V1130" t="str">
            <v>ผบ.3189</v>
          </cell>
          <cell r="W1130">
            <v>2559</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นายคณาพันธุ์  โสมนัส</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1974</v>
          </cell>
          <cell r="C1131">
            <v>1126</v>
          </cell>
          <cell r="D1131">
            <v>30</v>
          </cell>
          <cell r="E1131">
            <v>8</v>
          </cell>
          <cell r="F1131">
            <v>2565</v>
          </cell>
          <cell r="G1131">
            <v>839752004391</v>
          </cell>
          <cell r="H1131" t="str">
            <v>นาง</v>
          </cell>
          <cell r="I1131" t="str">
            <v xml:space="preserve">สุวรรณา </v>
          </cell>
          <cell r="J1131" t="str">
            <v xml:space="preserve"> เล็กเจริญสุข</v>
          </cell>
          <cell r="K1131"/>
          <cell r="L1131" t="str">
            <v>บวกครกหลวง</v>
          </cell>
          <cell r="M1131" t="str">
            <v>เชียงใหม่ 3</v>
          </cell>
          <cell r="N1131">
            <v>8</v>
          </cell>
          <cell r="O1131" t="str">
            <v>สินเชื่อพัฒนากลุ่มอาชีพ</v>
          </cell>
          <cell r="P1131" t="str">
            <v>บุคคลค้ำประกัน</v>
          </cell>
          <cell r="Q1131"/>
          <cell r="R1131"/>
          <cell r="S1131" t="str">
            <v>จังหวัดลำปาง</v>
          </cell>
          <cell r="T1131" t="str">
            <v>ผบ.1381</v>
          </cell>
          <cell r="U1131" t="str">
            <v>2559</v>
          </cell>
          <cell r="V1131" t="str">
            <v>ผบ.257</v>
          </cell>
          <cell r="W1131">
            <v>2560</v>
          </cell>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นางสุวรรณา   เล็กเจริญสุข</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1975</v>
          </cell>
          <cell r="C1132">
            <v>1127</v>
          </cell>
          <cell r="D1132">
            <v>30</v>
          </cell>
          <cell r="E1132">
            <v>8</v>
          </cell>
          <cell r="F1132">
            <v>2565</v>
          </cell>
          <cell r="G1132">
            <v>800036975491</v>
          </cell>
          <cell r="H1132" t="str">
            <v>นาย</v>
          </cell>
          <cell r="I1132" t="str">
            <v xml:space="preserve">มนตรี </v>
          </cell>
          <cell r="J1132" t="str">
            <v xml:space="preserve">โคสิริวิวัฒน์ </v>
          </cell>
          <cell r="K1132">
            <v>1540700006056</v>
          </cell>
          <cell r="L1132" t="str">
            <v>บวกครกหลวง</v>
          </cell>
          <cell r="M1132" t="str">
            <v>เชียงใหม่ 3</v>
          </cell>
          <cell r="N1132">
            <v>8</v>
          </cell>
          <cell r="O1132" t="str">
            <v>สินเชื่อธนาคารประชาชน</v>
          </cell>
          <cell r="P1132" t="str">
            <v>บุคคลค้ำประกัน</v>
          </cell>
          <cell r="Q1132"/>
          <cell r="R1132"/>
          <cell r="S1132" t="str">
            <v>จังหวัดลำพูน</v>
          </cell>
          <cell r="T1132" t="str">
            <v>ผบ.4619/2559</v>
          </cell>
          <cell r="U1132" t="str">
            <v>2559</v>
          </cell>
          <cell r="V1132"/>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นายมนตรี  โคสิริวิวัฒน์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1976</v>
          </cell>
          <cell r="C1133">
            <v>1128</v>
          </cell>
          <cell r="D1133">
            <v>30</v>
          </cell>
          <cell r="E1133">
            <v>8</v>
          </cell>
          <cell r="F1133">
            <v>2565</v>
          </cell>
          <cell r="G1133">
            <v>800023056933</v>
          </cell>
          <cell r="H1133" t="str">
            <v>นาง</v>
          </cell>
          <cell r="I1133" t="str">
            <v xml:space="preserve">จันทนา </v>
          </cell>
          <cell r="J1133" t="str">
            <v xml:space="preserve">สอาดล้วน </v>
          </cell>
          <cell r="K1133">
            <v>3500100037623</v>
          </cell>
          <cell r="L1133" t="str">
            <v>บ่อสร้าง</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ผบ.13913</v>
          </cell>
          <cell r="U1133" t="str">
            <v>2559</v>
          </cell>
          <cell r="V1133" t="str">
            <v>ผบ.984</v>
          </cell>
          <cell r="W1133">
            <v>2560</v>
          </cell>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นางจันทนา  สอาดล้วน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1977</v>
          </cell>
          <cell r="C1134">
            <v>1129</v>
          </cell>
          <cell r="D1134">
            <v>30</v>
          </cell>
          <cell r="E1134">
            <v>8</v>
          </cell>
          <cell r="F1134">
            <v>2565</v>
          </cell>
          <cell r="G1134">
            <v>800025670178</v>
          </cell>
          <cell r="H1134" t="str">
            <v>นางสาว</v>
          </cell>
          <cell r="I1134" t="str">
            <v xml:space="preserve">ทรรศนพร </v>
          </cell>
          <cell r="J1134" t="str">
            <v xml:space="preserve">ทองมาลา </v>
          </cell>
          <cell r="K1134">
            <v>3100902690438</v>
          </cell>
          <cell r="L1134" t="str">
            <v xml:space="preserve">สันกำแพง </v>
          </cell>
          <cell r="M1134" t="str">
            <v>เชียงใหม่ 3</v>
          </cell>
          <cell r="N1134">
            <v>8</v>
          </cell>
          <cell r="O1134" t="str">
            <v>สินเชื่อธนาคารประชาชน</v>
          </cell>
          <cell r="P1134" t="str">
            <v>บุคคลค้ำประกัน</v>
          </cell>
          <cell r="Q1134"/>
          <cell r="R1134"/>
          <cell r="S1134" t="str">
            <v>แขวงเชียงใหม่</v>
          </cell>
          <cell r="T1134" t="str">
            <v>ผบ.13910</v>
          </cell>
          <cell r="U1134" t="str">
            <v>2559</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 xml:space="preserve">นางสาวทรรศนพร  ทองมาลา </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1978</v>
          </cell>
          <cell r="C1135">
            <v>1130</v>
          </cell>
          <cell r="D1135">
            <v>30</v>
          </cell>
          <cell r="E1135">
            <v>8</v>
          </cell>
          <cell r="F1135">
            <v>2565</v>
          </cell>
          <cell r="G1135">
            <v>800038505536</v>
          </cell>
          <cell r="H1135" t="str">
            <v>นาย</v>
          </cell>
          <cell r="I1135" t="str">
            <v xml:space="preserve">ประมวล </v>
          </cell>
          <cell r="J1135" t="str">
            <v>เวรุวะนารัก</v>
          </cell>
          <cell r="K1135">
            <v>3501300744090</v>
          </cell>
          <cell r="L1135" t="str">
            <v>บ่อสร้าง</v>
          </cell>
          <cell r="M1135" t="str">
            <v>เชียงใหม่ 3</v>
          </cell>
          <cell r="N1135">
            <v>8</v>
          </cell>
          <cell r="O1135" t="str">
            <v>สินเชื่อธนาคารประชาชน</v>
          </cell>
          <cell r="P1135" t="str">
            <v>บุคคลค้ำประกัน</v>
          </cell>
          <cell r="Q1135"/>
          <cell r="R1135"/>
          <cell r="S1135" t="str">
            <v>จังหวัดหนองคาย</v>
          </cell>
          <cell r="T1135" t="str">
            <v>ผบ.340/2560</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นายประมวล  เวรุวะนารัก</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1979</v>
          </cell>
          <cell r="C1136">
            <v>1131</v>
          </cell>
          <cell r="D1136">
            <v>30</v>
          </cell>
          <cell r="E1136">
            <v>8</v>
          </cell>
          <cell r="F1136">
            <v>2565</v>
          </cell>
          <cell r="G1136">
            <v>800049310918</v>
          </cell>
          <cell r="H1136" t="str">
            <v>นางสาว</v>
          </cell>
          <cell r="I1136" t="str">
            <v xml:space="preserve">แคทริยา </v>
          </cell>
          <cell r="J1136" t="str">
            <v xml:space="preserve">ช่างสกล </v>
          </cell>
          <cell r="K1136">
            <v>3550100604498</v>
          </cell>
          <cell r="L1136" t="str">
            <v>บวกครกหลวง</v>
          </cell>
          <cell r="M1136" t="str">
            <v>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ผบ.639</v>
          </cell>
          <cell r="U1136" t="str">
            <v>2560</v>
          </cell>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นางสาวแคทริยา  ช่างสกล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1980</v>
          </cell>
          <cell r="C1137">
            <v>1132</v>
          </cell>
          <cell r="D1137">
            <v>30</v>
          </cell>
          <cell r="E1137">
            <v>8</v>
          </cell>
          <cell r="F1137">
            <v>2565</v>
          </cell>
          <cell r="G1137">
            <v>800026660806</v>
          </cell>
          <cell r="H1137" t="str">
            <v>นาง</v>
          </cell>
          <cell r="I1137" t="str">
            <v>อนงค์</v>
          </cell>
          <cell r="J1137" t="str">
            <v xml:space="preserve"> แสงทอง </v>
          </cell>
          <cell r="K1137">
            <v>3501400100305</v>
          </cell>
          <cell r="L1137" t="str">
            <v>บ่อสร้าง</v>
          </cell>
          <cell r="M1137" t="str">
            <v>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ผบ.454</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 xml:space="preserve">นางอนงค์  แสงทอง </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1981</v>
          </cell>
          <cell r="C1138">
            <v>1133</v>
          </cell>
          <cell r="D1138">
            <v>30</v>
          </cell>
          <cell r="E1138">
            <v>8</v>
          </cell>
          <cell r="F1138">
            <v>2565</v>
          </cell>
          <cell r="G1138">
            <v>800023181996</v>
          </cell>
          <cell r="H1138" t="str">
            <v>นางสาว</v>
          </cell>
          <cell r="I1138" t="str">
            <v>ศตพร</v>
          </cell>
          <cell r="J1138" t="str">
            <v xml:space="preserve"> สิงห์โต</v>
          </cell>
          <cell r="K1138">
            <v>1509900554462</v>
          </cell>
          <cell r="L1138" t="str">
            <v>บวกครกหลวง</v>
          </cell>
          <cell r="M1138" t="str">
            <v>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ผบ.2727</v>
          </cell>
          <cell r="U1138" t="str">
            <v>2560</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นางสาวศตพร  สิงห์โต</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1982</v>
          </cell>
          <cell r="C1139">
            <v>1134</v>
          </cell>
          <cell r="D1139">
            <v>30</v>
          </cell>
          <cell r="E1139">
            <v>8</v>
          </cell>
          <cell r="F1139">
            <v>2565</v>
          </cell>
          <cell r="G1139">
            <v>800039520252</v>
          </cell>
          <cell r="H1139" t="str">
            <v>นาย</v>
          </cell>
          <cell r="I1139" t="str">
            <v xml:space="preserve">จีระศักดิ์ </v>
          </cell>
          <cell r="J1139" t="str">
            <v>กิริยา</v>
          </cell>
          <cell r="K1139">
            <v>1509900165733</v>
          </cell>
          <cell r="L1139" t="str">
            <v>บ่อสร้าง</v>
          </cell>
          <cell r="M1139" t="str">
            <v>เชียงใหม่ 3</v>
          </cell>
          <cell r="N1139">
            <v>8</v>
          </cell>
          <cell r="O1139" t="str">
            <v>สินเชื่อธนาคารประชาชน</v>
          </cell>
          <cell r="P1139" t="str">
            <v>บุคคลค้ำประกัน</v>
          </cell>
          <cell r="Q1139"/>
          <cell r="R1139"/>
          <cell r="S1139" t="str">
            <v>แขวงเชียงใหม่</v>
          </cell>
          <cell r="T1139" t="str">
            <v>ผบ.13831</v>
          </cell>
          <cell r="U1139" t="str">
            <v>2559</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นายจีระศักดิ์  กิริยา</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1983</v>
          </cell>
          <cell r="C1140">
            <v>1135</v>
          </cell>
          <cell r="D1140">
            <v>30</v>
          </cell>
          <cell r="E1140">
            <v>8</v>
          </cell>
          <cell r="F1140">
            <v>2565</v>
          </cell>
          <cell r="G1140">
            <v>800026545544</v>
          </cell>
          <cell r="H1140" t="str">
            <v>นางสาว</v>
          </cell>
          <cell r="I1140" t="str">
            <v xml:space="preserve">มณฑิรา </v>
          </cell>
          <cell r="J1140" t="str">
            <v xml:space="preserve">ราชมณี </v>
          </cell>
          <cell r="K1140">
            <v>1509900610630</v>
          </cell>
          <cell r="L1140" t="str">
            <v>บวกครกหลวง</v>
          </cell>
          <cell r="M1140" t="str">
            <v>เชียงใหม่ 3</v>
          </cell>
          <cell r="N1140">
            <v>8</v>
          </cell>
          <cell r="O1140" t="str">
            <v>สินเชื่อธนาคารประชาชน</v>
          </cell>
          <cell r="P1140" t="str">
            <v>บุคคลค้ำประกัน</v>
          </cell>
          <cell r="Q1140"/>
          <cell r="R1140"/>
          <cell r="S1140" t="str">
            <v>แขวงทุ่งสง</v>
          </cell>
          <cell r="T1140" t="str">
            <v>ผบ.582</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นางสาวมณฑิรา  ราชมณี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1984</v>
          </cell>
          <cell r="C1141">
            <v>1136</v>
          </cell>
          <cell r="D1141">
            <v>30</v>
          </cell>
          <cell r="E1141">
            <v>8</v>
          </cell>
          <cell r="F1141">
            <v>2565</v>
          </cell>
          <cell r="G1141">
            <v>800030025194</v>
          </cell>
          <cell r="H1141" t="str">
            <v>นางสาว</v>
          </cell>
          <cell r="I1141" t="str">
            <v>เพ็ญพร</v>
          </cell>
          <cell r="J1141" t="str">
            <v xml:space="preserve"> อุดมชัยถาวร </v>
          </cell>
          <cell r="K1141">
            <v>1509900119391</v>
          </cell>
          <cell r="L1141" t="str">
            <v>บวกครกหลวง</v>
          </cell>
          <cell r="M1141" t="str">
            <v>เชียงใหม่ 3</v>
          </cell>
          <cell r="N1141">
            <v>8</v>
          </cell>
          <cell r="O1141" t="str">
            <v>สินเชื่อธนาคารประชาชน</v>
          </cell>
          <cell r="P1141" t="str">
            <v>บุคคลค้ำประกัน</v>
          </cell>
          <cell r="Q1141"/>
          <cell r="R1141"/>
          <cell r="S1141" t="str">
            <v>จังหวัดเชียงราย</v>
          </cell>
          <cell r="T1141" t="str">
            <v>ผบ.354/2560</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นางสาวเพ็ญพร  อุดมชัยถาวร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1985</v>
          </cell>
          <cell r="C1142">
            <v>1137</v>
          </cell>
          <cell r="D1142">
            <v>30</v>
          </cell>
          <cell r="E1142">
            <v>8</v>
          </cell>
          <cell r="F1142">
            <v>2565</v>
          </cell>
          <cell r="G1142">
            <v>800027342834</v>
          </cell>
          <cell r="H1142" t="str">
            <v>นาง</v>
          </cell>
          <cell r="I1142" t="str">
            <v>ลัดดา</v>
          </cell>
          <cell r="J1142" t="str">
            <v xml:space="preserve"> นันตา </v>
          </cell>
          <cell r="K1142">
            <v>3501300079657</v>
          </cell>
          <cell r="L1142" t="str">
            <v>บ่อสร้าง</v>
          </cell>
          <cell r="M1142" t="str">
            <v>เชียงใหม่ 3</v>
          </cell>
          <cell r="N1142">
            <v>8</v>
          </cell>
          <cell r="O1142" t="str">
            <v>สินเชื่อธนาคารประชาชน</v>
          </cell>
          <cell r="P1142" t="str">
            <v>บุคคลค้ำประกัน</v>
          </cell>
          <cell r="Q1142"/>
          <cell r="R1142"/>
          <cell r="S1142" t="str">
            <v>แขวงเชียงใหม่</v>
          </cell>
          <cell r="T1142" t="str">
            <v>ผบ.1117</v>
          </cell>
          <cell r="U1142" t="str">
            <v>2560</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นางลัดดา  นันตา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1986</v>
          </cell>
          <cell r="C1143">
            <v>1138</v>
          </cell>
          <cell r="D1143">
            <v>30</v>
          </cell>
          <cell r="E1143">
            <v>8</v>
          </cell>
          <cell r="F1143">
            <v>2565</v>
          </cell>
          <cell r="G1143">
            <v>800027212979</v>
          </cell>
          <cell r="H1143" t="str">
            <v>นางสาว</v>
          </cell>
          <cell r="I1143" t="str">
            <v xml:space="preserve">รัชนู </v>
          </cell>
          <cell r="J1143" t="str">
            <v xml:space="preserve">คำวัน </v>
          </cell>
          <cell r="K1143">
            <v>3580300032293</v>
          </cell>
          <cell r="L1143" t="str">
            <v>บ่อสร้าง</v>
          </cell>
          <cell r="M1143" t="str">
            <v>เชียงใหม่ 3</v>
          </cell>
          <cell r="N1143">
            <v>8</v>
          </cell>
          <cell r="O1143" t="str">
            <v>สินเชื่อสวัสดิการ</v>
          </cell>
          <cell r="P1143" t="str">
            <v>บุคคลค้ำประกัน</v>
          </cell>
          <cell r="Q1143"/>
          <cell r="R1143"/>
          <cell r="S1143" t="str">
            <v>จังหวัดแพร่</v>
          </cell>
          <cell r="T1143" t="str">
            <v>ผบ.1765/2562</v>
          </cell>
          <cell r="U1143" t="str">
            <v>2562</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นางสาวรัชนู  คำวัน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1987</v>
          </cell>
          <cell r="C1144">
            <v>1139</v>
          </cell>
          <cell r="D1144">
            <v>30</v>
          </cell>
          <cell r="E1144">
            <v>8</v>
          </cell>
          <cell r="F1144">
            <v>2565</v>
          </cell>
          <cell r="G1144">
            <v>800043946741</v>
          </cell>
          <cell r="H1144" t="str">
            <v>นาย</v>
          </cell>
          <cell r="I1144" t="str">
            <v xml:space="preserve">ภัคภณ </v>
          </cell>
          <cell r="J1144" t="str">
            <v xml:space="preserve">นันต๊ะลิต </v>
          </cell>
          <cell r="K1144">
            <v>1509900755905</v>
          </cell>
          <cell r="L1144" t="str">
            <v>บวกครกหลวง</v>
          </cell>
          <cell r="M1144" t="str">
            <v>เชียงใหม่ 3</v>
          </cell>
          <cell r="N1144">
            <v>8</v>
          </cell>
          <cell r="O1144" t="str">
            <v>สินเชื่อธนาคารประชาชน</v>
          </cell>
          <cell r="P1144" t="str">
            <v>บุคคลค้ำประกัน</v>
          </cell>
          <cell r="Q1144"/>
          <cell r="R1144"/>
          <cell r="S1144" t="str">
            <v>จังหวัดพะเยา</v>
          </cell>
          <cell r="T1144" t="str">
            <v>ผบ.705/2560</v>
          </cell>
          <cell r="U1144" t="str">
            <v>2560</v>
          </cell>
          <cell r="V1144"/>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นายภัคภณ  นันต๊ะลิต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1988</v>
          </cell>
          <cell r="C1145">
            <v>1140</v>
          </cell>
          <cell r="D1145">
            <v>30</v>
          </cell>
          <cell r="E1145">
            <v>8</v>
          </cell>
          <cell r="F1145">
            <v>2565</v>
          </cell>
          <cell r="G1145">
            <v>800051824608</v>
          </cell>
          <cell r="H1145" t="str">
            <v>นาง</v>
          </cell>
          <cell r="I1145" t="str">
            <v>อิ่นแก้ว</v>
          </cell>
          <cell r="J1145" t="str">
            <v xml:space="preserve"> สักเสิน </v>
          </cell>
          <cell r="K1145">
            <v>3501300432594</v>
          </cell>
          <cell r="L1145" t="str">
            <v xml:space="preserve">สันกำแพง </v>
          </cell>
          <cell r="M1145" t="str">
            <v>เชียงใหม่ 3</v>
          </cell>
          <cell r="N1145">
            <v>8</v>
          </cell>
          <cell r="O1145" t="str">
            <v>สินเชื่อธนาคารประชาชน</v>
          </cell>
          <cell r="P1145" t="str">
            <v>บุคคลค้ำประกัน</v>
          </cell>
          <cell r="Q1145"/>
          <cell r="R1145"/>
          <cell r="S1145" t="str">
            <v>แขวงเชียงใหม่</v>
          </cell>
          <cell r="T1145" t="str">
            <v>ผบ.4594</v>
          </cell>
          <cell r="U1145" t="str">
            <v>2560</v>
          </cell>
          <cell r="V1145" t="str">
            <v>ผบ.11117</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 xml:space="preserve">นางอิ่นแก้ว  สักเสิน </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1989</v>
          </cell>
          <cell r="C1146">
            <v>1141</v>
          </cell>
          <cell r="D1146">
            <v>30</v>
          </cell>
          <cell r="E1146">
            <v>8</v>
          </cell>
          <cell r="F1146">
            <v>2565</v>
          </cell>
          <cell r="G1146">
            <v>800007746061</v>
          </cell>
          <cell r="H1146" t="str">
            <v>นาง</v>
          </cell>
          <cell r="I1146" t="str">
            <v>ดลฤดี</v>
          </cell>
          <cell r="J1146" t="str">
            <v xml:space="preserve"> อูปคำแดง</v>
          </cell>
          <cell r="K1146">
            <v>3501300015519</v>
          </cell>
          <cell r="L1146" t="str">
            <v xml:space="preserve">สันกำแพง </v>
          </cell>
          <cell r="M1146" t="str">
            <v>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ผบ.1560</v>
          </cell>
          <cell r="U1146" t="str">
            <v>2560</v>
          </cell>
          <cell r="V1146" t="str">
            <v>ผบ.2246</v>
          </cell>
          <cell r="W1146">
            <v>2560</v>
          </cell>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นางดลฤดี  อูปคำแดง</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1990</v>
          </cell>
          <cell r="C1147">
            <v>1142</v>
          </cell>
          <cell r="D1147">
            <v>30</v>
          </cell>
          <cell r="E1147">
            <v>8</v>
          </cell>
          <cell r="F1147">
            <v>2565</v>
          </cell>
          <cell r="G1147">
            <v>821952004488</v>
          </cell>
          <cell r="H1147" t="str">
            <v>นาย</v>
          </cell>
          <cell r="I1147" t="str">
            <v xml:space="preserve">จำรัส </v>
          </cell>
          <cell r="J1147" t="str">
            <v>ชุมภู</v>
          </cell>
          <cell r="K1147">
            <v>3429900004401</v>
          </cell>
          <cell r="L1147" t="str">
            <v>สันกำแพง</v>
          </cell>
          <cell r="M1147" t="str">
            <v>เชียงใหม่ 3</v>
          </cell>
          <cell r="N1147">
            <v>8</v>
          </cell>
          <cell r="O1147" t="str">
            <v>สินเชื่อเพื่อพัฒนากลุ่มอาชีพ</v>
          </cell>
          <cell r="P1147" t="str">
            <v>บุคคลค้ำประกัน</v>
          </cell>
          <cell r="Q1147"/>
          <cell r="R1147"/>
          <cell r="S1147" t="str">
            <v>จังหวัดเชียงใหม่</v>
          </cell>
          <cell r="T1147" t="str">
            <v>ผบ.1559/2560</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นายจำรัส  ชุมภู</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1991</v>
          </cell>
          <cell r="C1148">
            <v>1143</v>
          </cell>
          <cell r="D1148">
            <v>30</v>
          </cell>
          <cell r="E1148">
            <v>8</v>
          </cell>
          <cell r="F1148">
            <v>2565</v>
          </cell>
          <cell r="G1148">
            <v>800040803465</v>
          </cell>
          <cell r="H1148" t="str">
            <v>นาง</v>
          </cell>
          <cell r="I1148" t="str">
            <v xml:space="preserve">ฐิภาพัชญ์ </v>
          </cell>
          <cell r="J1148" t="str">
            <v xml:space="preserve">ภาณุพงษ์อนันต์ </v>
          </cell>
          <cell r="K1148">
            <v>3610200346686</v>
          </cell>
          <cell r="L1148" t="str">
            <v xml:space="preserve">บ่อสร้าง </v>
          </cell>
          <cell r="M1148" t="str">
            <v>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ผบ.11339</v>
          </cell>
          <cell r="U1148" t="str">
            <v>2560</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 xml:space="preserve">นางฐิภาพัชญ์  ภาณุพงษ์อนันต์ </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1992</v>
          </cell>
          <cell r="C1149">
            <v>1144</v>
          </cell>
          <cell r="D1149">
            <v>30</v>
          </cell>
          <cell r="E1149">
            <v>8</v>
          </cell>
          <cell r="F1149">
            <v>2565</v>
          </cell>
          <cell r="G1149">
            <v>800031140018</v>
          </cell>
          <cell r="H1149" t="str">
            <v>นาง</v>
          </cell>
          <cell r="I1149" t="str">
            <v xml:space="preserve">ภิวารัตน์ </v>
          </cell>
          <cell r="J1149" t="str">
            <v>ลีลารุ่งระยับ</v>
          </cell>
          <cell r="K1149">
            <v>3630100614956</v>
          </cell>
          <cell r="L1149" t="str">
            <v>บวกครกหลวง</v>
          </cell>
          <cell r="M1149" t="str">
            <v>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ผบ7947</v>
          </cell>
          <cell r="U1149" t="str">
            <v>2561</v>
          </cell>
          <cell r="V1149"/>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นางภิวารัตน์  ลีลารุ่งระยับ</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1993</v>
          </cell>
          <cell r="C1150">
            <v>1145</v>
          </cell>
          <cell r="D1150">
            <v>30</v>
          </cell>
          <cell r="E1150">
            <v>8</v>
          </cell>
          <cell r="F1150">
            <v>2565</v>
          </cell>
          <cell r="G1150">
            <v>800028696170</v>
          </cell>
          <cell r="H1150" t="str">
            <v>นางสาว</v>
          </cell>
          <cell r="I1150" t="str">
            <v xml:space="preserve">เพ็ญนภา </v>
          </cell>
          <cell r="J1150" t="str">
            <v>ยานันโต</v>
          </cell>
          <cell r="K1150">
            <v>1650100057538</v>
          </cell>
          <cell r="L1150" t="str">
            <v>บวกครกหลวง</v>
          </cell>
          <cell r="M1150" t="str">
            <v>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ผบ.2444</v>
          </cell>
          <cell r="U1150" t="str">
            <v>2562</v>
          </cell>
          <cell r="V1150"/>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นางสาวเพ็ญนภา  ยานันโต</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1994</v>
          </cell>
          <cell r="C1151">
            <v>1146</v>
          </cell>
          <cell r="D1151">
            <v>30</v>
          </cell>
          <cell r="E1151">
            <v>8</v>
          </cell>
          <cell r="F1151">
            <v>2565</v>
          </cell>
          <cell r="G1151">
            <v>800046382589</v>
          </cell>
          <cell r="H1151" t="str">
            <v>นาย</v>
          </cell>
          <cell r="I1151" t="str">
            <v xml:space="preserve">พฤฒิพงษ์ </v>
          </cell>
          <cell r="J1151" t="str">
            <v>มงคลเวส</v>
          </cell>
          <cell r="K1151">
            <v>3510100380875</v>
          </cell>
          <cell r="L1151" t="str">
            <v>บวกครกหลวง</v>
          </cell>
          <cell r="M1151" t="str">
            <v>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ผบ.666</v>
          </cell>
          <cell r="U1151" t="str">
            <v>2563</v>
          </cell>
          <cell r="V1151" t="str">
            <v>ผบ.3166</v>
          </cell>
          <cell r="W1151">
            <v>2563</v>
          </cell>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นายพฤฒิพงษ์  มงคลเวส</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1995</v>
          </cell>
          <cell r="C1152">
            <v>1147</v>
          </cell>
          <cell r="D1152">
            <v>30</v>
          </cell>
          <cell r="E1152">
            <v>8</v>
          </cell>
          <cell r="F1152">
            <v>2565</v>
          </cell>
          <cell r="G1152">
            <v>800025960934</v>
          </cell>
          <cell r="H1152" t="str">
            <v>นางสาว</v>
          </cell>
          <cell r="I1152" t="str">
            <v>พิสมัย</v>
          </cell>
          <cell r="J1152" t="str">
            <v xml:space="preserve"> ชัยยะ</v>
          </cell>
          <cell r="K1152">
            <v>3501300722703</v>
          </cell>
          <cell r="L1152" t="str">
            <v>สันกำแพง</v>
          </cell>
          <cell r="M1152" t="str">
            <v>เชียงใหม่ 3</v>
          </cell>
          <cell r="N1152">
            <v>8</v>
          </cell>
          <cell r="O1152" t="str">
            <v>สินเชื่อธนาคารประชาชน</v>
          </cell>
          <cell r="P1152" t="str">
            <v>บุคคลค้ำประกัน</v>
          </cell>
          <cell r="Q1152"/>
          <cell r="R1152"/>
          <cell r="S1152" t="str">
            <v>แขวงเชียงใหม่</v>
          </cell>
          <cell r="T1152" t="str">
            <v>ผบ.3450</v>
          </cell>
          <cell r="U1152" t="str">
            <v>2562</v>
          </cell>
          <cell r="V1152"/>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นางสาวพิสมัย  ชัยยะ</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1996</v>
          </cell>
          <cell r="C1153">
            <v>1148</v>
          </cell>
          <cell r="D1153">
            <v>30</v>
          </cell>
          <cell r="E1153">
            <v>8</v>
          </cell>
          <cell r="F1153">
            <v>2565</v>
          </cell>
          <cell r="G1153">
            <v>800036120940</v>
          </cell>
          <cell r="H1153" t="str">
            <v>นางสาว</v>
          </cell>
          <cell r="I1153" t="str">
            <v>นิโลบล</v>
          </cell>
          <cell r="J1153" t="str">
            <v xml:space="preserve"> ปิ่นคำ</v>
          </cell>
          <cell r="K1153">
            <v>3509900129393</v>
          </cell>
          <cell r="L1153" t="str">
            <v>บวกครกหลวง</v>
          </cell>
          <cell r="M1153" t="str">
            <v>เชียงใหม่ 3</v>
          </cell>
          <cell r="N1153">
            <v>8</v>
          </cell>
          <cell r="O1153" t="str">
            <v>สินเชื่อพัฒนาองค์กรชุมชน(รายบุคคล)</v>
          </cell>
          <cell r="P1153" t="str">
            <v>บุคคลค้ำประกัน</v>
          </cell>
          <cell r="Q1153"/>
          <cell r="R1153"/>
          <cell r="S1153" t="str">
            <v>แขวงเชียงใหม่</v>
          </cell>
          <cell r="T1153" t="str">
            <v>ผบ.3319</v>
          </cell>
          <cell r="U1153" t="str">
            <v>2562</v>
          </cell>
          <cell r="V1153" t="str">
            <v>ผบ.4452</v>
          </cell>
          <cell r="W1153">
            <v>2562</v>
          </cell>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นางสาวนิโลบล  ปิ่นคำ</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1997</v>
          </cell>
          <cell r="C1154">
            <v>1149</v>
          </cell>
          <cell r="D1154">
            <v>30</v>
          </cell>
          <cell r="E1154">
            <v>8</v>
          </cell>
          <cell r="F1154">
            <v>2565</v>
          </cell>
          <cell r="G1154">
            <v>800052772707</v>
          </cell>
          <cell r="H1154" t="str">
            <v>นางสาว</v>
          </cell>
          <cell r="I1154" t="str">
            <v xml:space="preserve">รักชนก </v>
          </cell>
          <cell r="J1154" t="str">
            <v xml:space="preserve"> กันทะวงค์</v>
          </cell>
          <cell r="K1154">
            <v>1509900516552</v>
          </cell>
          <cell r="L1154" t="str">
            <v>บ่อสร้าง</v>
          </cell>
          <cell r="M1154" t="str">
            <v>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ผบ.12047</v>
          </cell>
          <cell r="U1154" t="str">
            <v>2561</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นางสาวรักชนก   กันทะวงค์</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1998</v>
          </cell>
          <cell r="C1155">
            <v>1150</v>
          </cell>
          <cell r="D1155">
            <v>30</v>
          </cell>
          <cell r="E1155">
            <v>8</v>
          </cell>
          <cell r="F1155">
            <v>2565</v>
          </cell>
          <cell r="G1155">
            <v>800058718282</v>
          </cell>
          <cell r="H1155" t="str">
            <v>นาง</v>
          </cell>
          <cell r="I1155" t="str">
            <v xml:space="preserve">สุรางค์ </v>
          </cell>
          <cell r="J1155" t="str">
            <v>เสมอใจ</v>
          </cell>
          <cell r="K1155">
            <v>1501200077184</v>
          </cell>
          <cell r="L1155" t="str">
            <v>บ่อสร้าง</v>
          </cell>
          <cell r="M1155" t="str">
            <v>เชียงใหม่ 3</v>
          </cell>
          <cell r="N1155">
            <v>8</v>
          </cell>
          <cell r="O1155" t="str">
            <v>สินเชื่อธนาคารประชาชน</v>
          </cell>
          <cell r="P1155" t="str">
            <v>บุคคลค้ำประกัน</v>
          </cell>
          <cell r="Q1155"/>
          <cell r="R1155"/>
          <cell r="S1155" t="str">
            <v>แขวงเชียงใหม่</v>
          </cell>
          <cell r="T1155" t="str">
            <v>ผบ.2449</v>
          </cell>
          <cell r="U1155" t="str">
            <v>2562</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นางสุรางค์  เสมอใจ</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1999</v>
          </cell>
          <cell r="C1156">
            <v>1151</v>
          </cell>
          <cell r="D1156">
            <v>30</v>
          </cell>
          <cell r="E1156">
            <v>8</v>
          </cell>
          <cell r="F1156">
            <v>2565</v>
          </cell>
          <cell r="G1156">
            <v>800004241355</v>
          </cell>
          <cell r="H1156" t="str">
            <v>นางสาว</v>
          </cell>
          <cell r="I1156" t="str">
            <v xml:space="preserve">ชณัชญ์กรณ์ </v>
          </cell>
          <cell r="J1156" t="str">
            <v>กมลอมเรศหรือประภาพร ธนกิตติเกษม</v>
          </cell>
          <cell r="K1156">
            <v>5510690017916</v>
          </cell>
          <cell r="L1156" t="str">
            <v>บวกครกหลวง</v>
          </cell>
          <cell r="M1156" t="str">
            <v>เชียงใหม่ 3</v>
          </cell>
          <cell r="N1156">
            <v>8</v>
          </cell>
          <cell r="O1156" t="str">
            <v>สินเชื่อเพื่อพัฒนากลุ่มอาชีพ</v>
          </cell>
          <cell r="P1156" t="str">
            <v>บุคคลค้ำประกัน</v>
          </cell>
          <cell r="Q1156"/>
          <cell r="R1156"/>
          <cell r="S1156" t="str">
            <v>จังหวัดเชียงใหม่</v>
          </cell>
          <cell r="T1156" t="str">
            <v>ผบ.3219/2561</v>
          </cell>
          <cell r="U1156" t="str">
            <v>2561</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นางสาวชณัชญ์กรณ์  กมลอมเรศหรือประภาพร ธนกิตติเกษม</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2000</v>
          </cell>
          <cell r="C1157">
            <v>1152</v>
          </cell>
          <cell r="D1157">
            <v>30</v>
          </cell>
          <cell r="E1157">
            <v>8</v>
          </cell>
          <cell r="F1157">
            <v>2565</v>
          </cell>
          <cell r="G1157">
            <v>800038505551</v>
          </cell>
          <cell r="H1157" t="str">
            <v>นางสาว</v>
          </cell>
          <cell r="I1157" t="str">
            <v xml:space="preserve">พรรณเพ็ญ </v>
          </cell>
          <cell r="J1157" t="str">
            <v>ขันยา</v>
          </cell>
          <cell r="K1157">
            <v>1411100034905</v>
          </cell>
          <cell r="L1157" t="str">
            <v>บ่อสร้าง</v>
          </cell>
          <cell r="M1157" t="str">
            <v>เชียงใหม่ 3</v>
          </cell>
          <cell r="N1157">
            <v>8</v>
          </cell>
          <cell r="O1157" t="str">
            <v>สินเชื่อธนาคารประชาชน</v>
          </cell>
          <cell r="P1157" t="str">
            <v>บุคคลค้ำประกัน</v>
          </cell>
          <cell r="Q1157"/>
          <cell r="R1157"/>
          <cell r="S1157" t="str">
            <v>แขวงเชียงราย</v>
          </cell>
          <cell r="T1157" t="str">
            <v>ผบ.3583</v>
          </cell>
          <cell r="U1157" t="str">
            <v>2562</v>
          </cell>
          <cell r="V1157"/>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นางสาวพรรณเพ็ญ  ขันยา</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2001</v>
          </cell>
          <cell r="C1158">
            <v>1153</v>
          </cell>
          <cell r="D1158">
            <v>30</v>
          </cell>
          <cell r="E1158">
            <v>8</v>
          </cell>
          <cell r="F1158">
            <v>2565</v>
          </cell>
          <cell r="G1158">
            <v>800070729960</v>
          </cell>
          <cell r="H1158" t="str">
            <v>นาย</v>
          </cell>
          <cell r="I1158" t="str">
            <v xml:space="preserve">กฤษณศักดิ์ </v>
          </cell>
          <cell r="J1158" t="str">
            <v>สิงห์คำ</v>
          </cell>
          <cell r="K1158">
            <v>1501700059266</v>
          </cell>
          <cell r="L1158" t="str">
            <v>บวกครกหลวง</v>
          </cell>
          <cell r="M1158" t="str">
            <v>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ผบ.3735</v>
          </cell>
          <cell r="U1158" t="str">
            <v>2562</v>
          </cell>
          <cell r="V1158" t="str">
            <v>ผบ.4486</v>
          </cell>
          <cell r="W1158">
            <v>2562</v>
          </cell>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นายกฤษณศักดิ์  สิงห์คำ</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2002</v>
          </cell>
          <cell r="C1159">
            <v>1154</v>
          </cell>
          <cell r="D1159">
            <v>30</v>
          </cell>
          <cell r="E1159">
            <v>8</v>
          </cell>
          <cell r="F1159">
            <v>2565</v>
          </cell>
          <cell r="G1159">
            <v>800047166924</v>
          </cell>
          <cell r="H1159" t="str">
            <v>นาย</v>
          </cell>
          <cell r="I1159" t="str">
            <v xml:space="preserve">จักรรินทร์ </v>
          </cell>
          <cell r="J1159" t="str">
            <v>เนตรคำพรหม</v>
          </cell>
          <cell r="K1159">
            <v>1509901289282</v>
          </cell>
          <cell r="L1159" t="str">
            <v>บวกครกหลวง</v>
          </cell>
          <cell r="M1159" t="str">
            <v>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ผบ.3738</v>
          </cell>
          <cell r="U1159" t="str">
            <v>2562</v>
          </cell>
          <cell r="V1159"/>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นายจักรรินทร์  เนตรคำพรหม</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2003</v>
          </cell>
          <cell r="C1160">
            <v>1155</v>
          </cell>
          <cell r="D1160">
            <v>30</v>
          </cell>
          <cell r="E1160">
            <v>8</v>
          </cell>
          <cell r="F1160">
            <v>2565</v>
          </cell>
          <cell r="G1160">
            <v>800072584009</v>
          </cell>
          <cell r="H1160" t="str">
            <v>นาย</v>
          </cell>
          <cell r="I1160" t="str">
            <v xml:space="preserve">สุวิจักขณ์ </v>
          </cell>
          <cell r="J1160" t="str">
            <v>ประกอบชีพ</v>
          </cell>
          <cell r="K1160">
            <v>1509900741106</v>
          </cell>
          <cell r="L1160" t="str">
            <v>บวกครกหลวง</v>
          </cell>
          <cell r="M1160" t="str">
            <v>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ผบ.3732</v>
          </cell>
          <cell r="U1160" t="str">
            <v>2562</v>
          </cell>
          <cell r="V1160" t="str">
            <v>ผบ.4484</v>
          </cell>
          <cell r="W1160">
            <v>2562</v>
          </cell>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นายสุวิจักขณ์  ประกอบชีพ</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2004</v>
          </cell>
          <cell r="C1161">
            <v>1156</v>
          </cell>
          <cell r="D1161">
            <v>30</v>
          </cell>
          <cell r="E1161">
            <v>8</v>
          </cell>
          <cell r="F1161">
            <v>2565</v>
          </cell>
          <cell r="G1161">
            <v>800075135429</v>
          </cell>
          <cell r="H1161" t="str">
            <v>นางสาว</v>
          </cell>
          <cell r="I1161" t="str">
            <v xml:space="preserve">ภัคพิชา </v>
          </cell>
          <cell r="J1161" t="str">
            <v>กมลเลิศ</v>
          </cell>
          <cell r="K1161">
            <v>1501400071023</v>
          </cell>
          <cell r="L1161" t="str">
            <v>บวกครกหลวง</v>
          </cell>
          <cell r="M1161" t="str">
            <v>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ผบ.3740</v>
          </cell>
          <cell r="U1161" t="str">
            <v>2562</v>
          </cell>
          <cell r="V1161"/>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นางสาวภัคพิชา  กมลเลิศ</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2005</v>
          </cell>
          <cell r="C1162">
            <v>1157</v>
          </cell>
          <cell r="D1162">
            <v>30</v>
          </cell>
          <cell r="E1162">
            <v>8</v>
          </cell>
          <cell r="F1162">
            <v>2565</v>
          </cell>
          <cell r="G1162">
            <v>800071385390</v>
          </cell>
          <cell r="H1162" t="str">
            <v>นางสาว</v>
          </cell>
          <cell r="I1162" t="str">
            <v xml:space="preserve">จิราพา </v>
          </cell>
          <cell r="J1162" t="str">
            <v>พินิจกิจ</v>
          </cell>
          <cell r="K1162">
            <v>1570700120509</v>
          </cell>
          <cell r="L1162" t="str">
            <v>บวกครกหลวง</v>
          </cell>
          <cell r="M1162" t="str">
            <v>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ผบ.3742</v>
          </cell>
          <cell r="U1162" t="str">
            <v>2562</v>
          </cell>
          <cell r="V1162" t="str">
            <v>ผบ.4601</v>
          </cell>
          <cell r="W1162">
            <v>2562</v>
          </cell>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นางสาวจิราพา  พินิจกิจ</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2006</v>
          </cell>
          <cell r="C1163">
            <v>1158</v>
          </cell>
          <cell r="D1163">
            <v>30</v>
          </cell>
          <cell r="E1163">
            <v>8</v>
          </cell>
          <cell r="F1163">
            <v>2565</v>
          </cell>
          <cell r="G1163">
            <v>800074468961</v>
          </cell>
          <cell r="H1163" t="str">
            <v>นาย</v>
          </cell>
          <cell r="I1163" t="str">
            <v>อุทัย</v>
          </cell>
          <cell r="J1163" t="str">
            <v xml:space="preserve"> เจริญสุข</v>
          </cell>
          <cell r="K1163">
            <v>3501700002953</v>
          </cell>
          <cell r="L1163" t="str">
            <v>บวกครกหลวง</v>
          </cell>
          <cell r="M1163" t="str">
            <v>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ผบ.3741</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นายอุทัย  เจริญสุข</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2007</v>
          </cell>
          <cell r="C1164">
            <v>1159</v>
          </cell>
          <cell r="D1164">
            <v>30</v>
          </cell>
          <cell r="E1164">
            <v>8</v>
          </cell>
          <cell r="F1164">
            <v>2565</v>
          </cell>
          <cell r="G1164">
            <v>800058635981</v>
          </cell>
          <cell r="H1164" t="str">
            <v>นาง</v>
          </cell>
          <cell r="I1164" t="str">
            <v xml:space="preserve">สิมาการ </v>
          </cell>
          <cell r="J1164" t="str">
            <v>คุณยศยิ่ง</v>
          </cell>
          <cell r="K1164">
            <v>3501300735805</v>
          </cell>
          <cell r="L1164" t="str">
            <v>บวกครกหลวง</v>
          </cell>
          <cell r="M1164" t="str">
            <v>เชียงใหม่ 3</v>
          </cell>
          <cell r="N1164">
            <v>8</v>
          </cell>
          <cell r="O1164" t="str">
            <v>สินเชื่อธนาคารประชาชน</v>
          </cell>
          <cell r="P1164" t="str">
            <v>บุคคลค้ำประกัน</v>
          </cell>
          <cell r="Q1164"/>
          <cell r="R1164"/>
          <cell r="S1164" t="str">
            <v>แขวงเชียงใหม่</v>
          </cell>
          <cell r="T1164" t="str">
            <v>ผบ.3737</v>
          </cell>
          <cell r="U1164" t="str">
            <v>2562</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นางสิมาการ  คุณยศยิ่ง</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2008</v>
          </cell>
          <cell r="C1165">
            <v>1160</v>
          </cell>
          <cell r="D1165">
            <v>30</v>
          </cell>
          <cell r="E1165">
            <v>8</v>
          </cell>
          <cell r="F1165">
            <v>2565</v>
          </cell>
          <cell r="G1165">
            <v>800036279381</v>
          </cell>
          <cell r="H1165" t="str">
            <v>นาย</v>
          </cell>
          <cell r="I1165" t="str">
            <v xml:space="preserve">กุลนรีย์  หรือนายณิชชภา </v>
          </cell>
          <cell r="J1165" t="str">
            <v>กลั่นเรืองแสง หรืออโนมา</v>
          </cell>
          <cell r="K1165">
            <v>3460600626807</v>
          </cell>
          <cell r="L1165" t="str">
            <v>สันกำแพง</v>
          </cell>
          <cell r="M1165" t="str">
            <v>เชียงใหม่ 3</v>
          </cell>
          <cell r="N1165">
            <v>8</v>
          </cell>
          <cell r="O1165" t="str">
            <v>สินเชื่อพัฒนากลุ่มอาชีพ</v>
          </cell>
          <cell r="P1165" t="str">
            <v>บุคคลค้ำประกัน</v>
          </cell>
          <cell r="Q1165"/>
          <cell r="R1165"/>
          <cell r="S1165" t="str">
            <v>จังหวัดเชียงใหม่</v>
          </cell>
          <cell r="T1165" t="str">
            <v>ผบ.3528</v>
          </cell>
          <cell r="U1165" t="str">
            <v>2561</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นายกุลนรีย์  หรือนายณิชชภา  กลั่นเรืองแสง หรืออโนมา</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2009</v>
          </cell>
          <cell r="C1166">
            <v>1161</v>
          </cell>
          <cell r="D1166">
            <v>30</v>
          </cell>
          <cell r="E1166">
            <v>8</v>
          </cell>
          <cell r="F1166">
            <v>2565</v>
          </cell>
          <cell r="G1166">
            <v>800026324288</v>
          </cell>
          <cell r="H1166" t="str">
            <v>นาย</v>
          </cell>
          <cell r="I1166" t="str">
            <v xml:space="preserve"> ชิงชัย </v>
          </cell>
          <cell r="J1166" t="str">
            <v>เหล่าหว้าน</v>
          </cell>
          <cell r="K1166">
            <v>3501300469862</v>
          </cell>
          <cell r="L1166" t="str">
            <v>สันกำแพง</v>
          </cell>
          <cell r="M1166" t="str">
            <v>เชียงใหม่ 3</v>
          </cell>
          <cell r="N1166">
            <v>8</v>
          </cell>
          <cell r="O1166" t="str">
            <v>สินเชื่อธนาคารประชาชน</v>
          </cell>
          <cell r="P1166" t="str">
            <v>บุคคลค้ำประกัน</v>
          </cell>
          <cell r="Q1166"/>
          <cell r="R1166"/>
          <cell r="S1166" t="str">
            <v>แขวงเชียงใหม่</v>
          </cell>
          <cell r="T1166" t="str">
            <v>ผบ.12210</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นาย ชิงชัย  เหล่าหว้าน</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2010</v>
          </cell>
          <cell r="C1167">
            <v>1162</v>
          </cell>
          <cell r="D1167">
            <v>30</v>
          </cell>
          <cell r="E1167">
            <v>8</v>
          </cell>
          <cell r="F1167">
            <v>2565</v>
          </cell>
          <cell r="G1167">
            <v>800049990594</v>
          </cell>
          <cell r="H1167" t="str">
            <v>นางสาว</v>
          </cell>
          <cell r="I1167" t="str">
            <v xml:space="preserve">นันทวรรณ์ </v>
          </cell>
          <cell r="J1167" t="str">
            <v>เทศมาสา</v>
          </cell>
          <cell r="K1167">
            <v>5321090018451</v>
          </cell>
          <cell r="L1167" t="str">
            <v>บ่อสร้าง</v>
          </cell>
          <cell r="M1167" t="str">
            <v>เชียงใหม่ 3</v>
          </cell>
          <cell r="N1167">
            <v>8</v>
          </cell>
          <cell r="O1167" t="str">
            <v>สินเชื่อธนาคารประชาชน</v>
          </cell>
          <cell r="P1167" t="str">
            <v>บุคคลค้ำประกัน</v>
          </cell>
          <cell r="Q1167"/>
          <cell r="R1167"/>
          <cell r="S1167" t="str">
            <v>จังหวัดฉะเชิงเทรา</v>
          </cell>
          <cell r="T1167" t="str">
            <v>ผบ.7726</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นางสาวนันทวรรณ์  เทศมาสา</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2011</v>
          </cell>
          <cell r="C1168">
            <v>1163</v>
          </cell>
          <cell r="D1168">
            <v>30</v>
          </cell>
          <cell r="E1168">
            <v>8</v>
          </cell>
          <cell r="F1168">
            <v>2565</v>
          </cell>
          <cell r="G1168">
            <v>800006561172</v>
          </cell>
          <cell r="H1168" t="str">
            <v>นาง</v>
          </cell>
          <cell r="I1168" t="str">
            <v>ลัดดา</v>
          </cell>
          <cell r="J1168" t="str">
            <v xml:space="preserve"> แก้วคำอ้าย</v>
          </cell>
          <cell r="K1168">
            <v>3501300096331</v>
          </cell>
          <cell r="L1168" t="str">
            <v>สันกำแพง</v>
          </cell>
          <cell r="M1168" t="str">
            <v>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ผบ.2571</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นางลัดดา  แก้วคำอ้าย</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2012</v>
          </cell>
          <cell r="C1169">
            <v>1164</v>
          </cell>
          <cell r="D1169">
            <v>30</v>
          </cell>
          <cell r="E1169">
            <v>8</v>
          </cell>
          <cell r="F1169">
            <v>2565</v>
          </cell>
          <cell r="G1169">
            <v>800006561107</v>
          </cell>
          <cell r="H1169" t="str">
            <v>นาย</v>
          </cell>
          <cell r="I1169" t="str">
            <v xml:space="preserve">ชัยณรงค์ </v>
          </cell>
          <cell r="J1169" t="str">
            <v>พวงเรือนแก้ว</v>
          </cell>
          <cell r="K1169">
            <v>3501300517034</v>
          </cell>
          <cell r="L1169" t="str">
            <v>สันกำแพง</v>
          </cell>
          <cell r="M1169" t="str">
            <v>เชียงใหม่ 3</v>
          </cell>
          <cell r="N1169">
            <v>8</v>
          </cell>
          <cell r="O1169" t="str">
            <v>สินเชื่อเพื่อพัฒนากลุ่มอาชีพ</v>
          </cell>
          <cell r="P1169" t="str">
            <v>บุคคลค้ำประกัน</v>
          </cell>
          <cell r="Q1169"/>
          <cell r="R1169"/>
          <cell r="S1169" t="str">
            <v>จังหวัดเชียงใหม่</v>
          </cell>
          <cell r="T1169" t="str">
            <v>ผบ.2572</v>
          </cell>
          <cell r="U1169" t="str">
            <v>2562</v>
          </cell>
          <cell r="V1169"/>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นายชัยณรงค์  พวงเรือนแก้ว</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2013</v>
          </cell>
          <cell r="C1170">
            <v>1165</v>
          </cell>
          <cell r="D1170">
            <v>23</v>
          </cell>
          <cell r="E1170">
            <v>8</v>
          </cell>
          <cell r="F1170">
            <v>2565</v>
          </cell>
          <cell r="G1170">
            <v>800023015954</v>
          </cell>
          <cell r="H1170" t="str">
            <v>นาง</v>
          </cell>
          <cell r="I1170" t="str">
            <v>โชติรัตน์</v>
          </cell>
          <cell r="J1170" t="str">
            <v>แลมเบิอร์ท</v>
          </cell>
          <cell r="K1170" t="str">
            <v>3 4003 00089 05 9</v>
          </cell>
          <cell r="L1170" t="str">
            <v>เซ็นทรัล แอร์พอร์ต พลาซ่า เชียงใหม่</v>
          </cell>
          <cell r="M1170" t="str">
            <v>เชียงใหม่ 1</v>
          </cell>
          <cell r="N1170">
            <v>8</v>
          </cell>
          <cell r="O1170" t="str">
            <v>สินเชื่อห้องแถว</v>
          </cell>
          <cell r="P1170" t="str">
            <v>1.บุคคลค้ำประกัน</v>
          </cell>
          <cell r="Q1170">
            <v>256773.3</v>
          </cell>
          <cell r="R1170">
            <v>51229.22</v>
          </cell>
          <cell r="S1170" t="str">
            <v>จังหวัดเชียงใหม่</v>
          </cell>
          <cell r="T1170" t="str">
            <v>ผบE1242</v>
          </cell>
          <cell r="U1170">
            <v>2564</v>
          </cell>
          <cell r="V1170" t="str">
            <v>ผบE862</v>
          </cell>
          <cell r="W1170">
            <v>2565</v>
          </cell>
          <cell r="X1170">
            <v>20</v>
          </cell>
          <cell r="Y1170">
            <v>6</v>
          </cell>
          <cell r="Z1170">
            <v>2565</v>
          </cell>
          <cell r="AA1170"/>
          <cell r="AB1170"/>
          <cell r="AC1170"/>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นางโชติรัตน์ แลมเบิอร์ท</v>
          </cell>
          <cell r="BM1170">
            <v>0</v>
          </cell>
          <cell r="BN1170"/>
          <cell r="BO1170"/>
          <cell r="BP1170"/>
          <cell r="BQ1170"/>
          <cell r="BR1170"/>
          <cell r="BS1170"/>
          <cell r="BT1170"/>
          <cell r="BU1170" t="str">
            <v>จันทร์นิภา</v>
          </cell>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2014</v>
          </cell>
          <cell r="C1171">
            <v>1166</v>
          </cell>
          <cell r="D1171"/>
          <cell r="E1171"/>
          <cell r="F1171"/>
          <cell r="G1171">
            <v>800029763748</v>
          </cell>
          <cell r="H1171" t="str">
            <v>นาย</v>
          </cell>
          <cell r="I1171" t="str">
            <v>อธิการณ์</v>
          </cell>
          <cell r="J1171" t="str">
            <v>คำบุญชู</v>
          </cell>
          <cell r="K1171" t="str">
            <v>1 5010 00056 00 1</v>
          </cell>
          <cell r="L1171" t="str">
            <v>แม่อาย</v>
          </cell>
          <cell r="M1171" t="str">
            <v>เชียงใหม่ 2</v>
          </cell>
          <cell r="N1171">
            <v>8</v>
          </cell>
          <cell r="O1171" t="str">
            <v>ธนาคารประชาชน</v>
          </cell>
          <cell r="P1171" t="str">
            <v>1.บุคคลค้ำประกัน</v>
          </cell>
          <cell r="Q1171"/>
          <cell r="R1171"/>
          <cell r="S1171" t="str">
            <v>จังหวัดฝาง</v>
          </cell>
          <cell r="T1171" t="str">
            <v>ผบ.622</v>
          </cell>
          <cell r="U1171" t="str">
            <v>2557</v>
          </cell>
          <cell r="V1171" t="str">
            <v>ผบ.760</v>
          </cell>
          <cell r="W1171">
            <v>2557</v>
          </cell>
          <cell r="X1171"/>
          <cell r="Y1171"/>
          <cell r="Z1171"/>
          <cell r="AA1171">
            <v>21</v>
          </cell>
          <cell r="AB1171">
            <v>10</v>
          </cell>
          <cell r="AC1171">
            <v>2556</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นายอธิการณ์ คำบุญชู</v>
          </cell>
          <cell r="BM1171">
            <v>0</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2015</v>
          </cell>
          <cell r="C1172">
            <v>1167</v>
          </cell>
          <cell r="D1172">
            <v>8</v>
          </cell>
          <cell r="E1172">
            <v>4</v>
          </cell>
          <cell r="F1172">
            <v>2565</v>
          </cell>
          <cell r="G1172">
            <v>800090031850</v>
          </cell>
          <cell r="H1172" t="str">
            <v>นาง</v>
          </cell>
          <cell r="I1172" t="str">
            <v>อัมพร</v>
          </cell>
          <cell r="J1172" t="str">
            <v>แสนใจ</v>
          </cell>
          <cell r="K1172">
            <v>3500600219895</v>
          </cell>
          <cell r="L1172" t="str">
            <v>ดอยเต่า</v>
          </cell>
          <cell r="M1172" t="str">
            <v>เชียงใหม่ 3</v>
          </cell>
          <cell r="N1172">
            <v>8</v>
          </cell>
          <cell r="O1172" t="str">
            <v>สินเชื่อแก้ไขปัญหาหนี้นอกระบบPSAระยะที่ 2</v>
          </cell>
          <cell r="P1172" t="str">
            <v>1.บุคคลค้ำประกัน</v>
          </cell>
          <cell r="Q1172"/>
          <cell r="R1172"/>
          <cell r="S1172" t="str">
            <v>แขวงเชียงใหม่</v>
          </cell>
          <cell r="T1172" t="str">
            <v>ผบE3222</v>
          </cell>
          <cell r="U1172" t="str">
            <v>2565</v>
          </cell>
          <cell r="V1172" t="str">
            <v>ผบE5803</v>
          </cell>
          <cell r="W1172">
            <v>2565</v>
          </cell>
          <cell r="X1172">
            <v>15</v>
          </cell>
          <cell r="Y1172">
            <v>8</v>
          </cell>
          <cell r="Z1172">
            <v>2565</v>
          </cell>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นางอัมพร แสนใจ</v>
          </cell>
          <cell r="BM1172">
            <v>888165010013</v>
          </cell>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2016</v>
          </cell>
          <cell r="C1173">
            <v>1168</v>
          </cell>
          <cell r="D1173">
            <v>24</v>
          </cell>
          <cell r="E1173">
            <v>8</v>
          </cell>
          <cell r="F1173">
            <v>2565</v>
          </cell>
          <cell r="G1173">
            <v>800035226201</v>
          </cell>
          <cell r="H1173" t="str">
            <v>นาง</v>
          </cell>
          <cell r="I1173" t="str">
            <v>ธัญธิตา</v>
          </cell>
          <cell r="J1173" t="str">
            <v>หาญมงคล</v>
          </cell>
          <cell r="K1173">
            <v>3930100857821</v>
          </cell>
          <cell r="L1173" t="str">
            <v>หนองหอย</v>
          </cell>
          <cell r="M1173" t="str">
            <v>เชียงใหม่ 1</v>
          </cell>
          <cell r="N1173">
            <v>8</v>
          </cell>
          <cell r="O1173" t="str">
            <v>สินเชื่อธนาคารประชาชน</v>
          </cell>
          <cell r="P1173" t="str">
            <v>1.บุคคลค้ำประกัน</v>
          </cell>
          <cell r="Q1173">
            <v>55843.63</v>
          </cell>
          <cell r="R1173">
            <v>11965.53</v>
          </cell>
          <cell r="S1173" t="str">
            <v>แขวงเชียงใหม่</v>
          </cell>
          <cell r="T1173" t="str">
            <v>ผบ.2641</v>
          </cell>
          <cell r="U1173">
            <v>2563</v>
          </cell>
          <cell r="V1173" t="str">
            <v>ผบ.5135</v>
          </cell>
          <cell r="W1173">
            <v>2563</v>
          </cell>
          <cell r="X1173"/>
          <cell r="Y1173"/>
          <cell r="Z1173"/>
          <cell r="AA1173">
            <v>20</v>
          </cell>
          <cell r="AB1173">
            <v>7</v>
          </cell>
          <cell r="AC1173">
            <v>2563</v>
          </cell>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นางธัญธิตา หาญมงคล</v>
          </cell>
          <cell r="BM1173">
            <v>823560010169</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2017</v>
          </cell>
          <cell r="C1174">
            <v>1169</v>
          </cell>
          <cell r="D1174">
            <v>2</v>
          </cell>
          <cell r="E1174">
            <v>8</v>
          </cell>
          <cell r="F1174">
            <v>2565</v>
          </cell>
          <cell r="G1174">
            <v>800038967850</v>
          </cell>
          <cell r="H1174" t="str">
            <v>นางสาว</v>
          </cell>
          <cell r="I1174" t="str">
            <v>ดวงพร</v>
          </cell>
          <cell r="J1174" t="str">
            <v>แจ่มแจ้ง</v>
          </cell>
          <cell r="K1174" t="str">
            <v>1-5806-00029-78-0</v>
          </cell>
          <cell r="L1174" t="str">
            <v>ถนนทิพย์เนตร</v>
          </cell>
          <cell r="M1174" t="str">
            <v>เชียงใหม่ 1</v>
          </cell>
          <cell r="N1174">
            <v>8</v>
          </cell>
          <cell r="O1174" t="str">
            <v>สินเชื่อธนาคารประชาชน</v>
          </cell>
          <cell r="P1174" t="str">
            <v>1.บุคคลค้ำประกัน</v>
          </cell>
          <cell r="Q1174">
            <v>60664</v>
          </cell>
          <cell r="R1174">
            <v>20340.080000000002</v>
          </cell>
          <cell r="S1174" t="str">
            <v>จังหวัดฮอด</v>
          </cell>
          <cell r="T1174" t="str">
            <v>ผบ.1130</v>
          </cell>
          <cell r="U1174" t="str">
            <v>2561</v>
          </cell>
          <cell r="V1174" t="str">
            <v>ผบ.1390</v>
          </cell>
          <cell r="W1174">
            <v>2561</v>
          </cell>
          <cell r="X1174">
            <v>28</v>
          </cell>
          <cell r="Y1174">
            <v>11</v>
          </cell>
          <cell r="Z1174">
            <v>2561</v>
          </cell>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นางสาวดวงพร แจ่มแจ้ง</v>
          </cell>
          <cell r="BM1174">
            <v>823561010660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2018</v>
          </cell>
          <cell r="C1175">
            <v>1170</v>
          </cell>
          <cell r="D1175">
            <v>5</v>
          </cell>
          <cell r="E1175">
            <v>9</v>
          </cell>
          <cell r="F1175">
            <v>2565</v>
          </cell>
          <cell r="G1175">
            <v>843052008516</v>
          </cell>
          <cell r="H1175" t="str">
            <v>นาย</v>
          </cell>
          <cell r="I1175" t="str">
            <v>เขมภพ</v>
          </cell>
          <cell r="J1175" t="str">
            <v>วงค์จี๋</v>
          </cell>
          <cell r="K1175" t="str">
            <v>3-5018-00054-95-5</v>
          </cell>
          <cell r="L1175" t="str">
            <v>หนองหอย</v>
          </cell>
          <cell r="M1175" t="str">
            <v>เชียงใหม่ 1</v>
          </cell>
          <cell r="N1175">
            <v>8</v>
          </cell>
          <cell r="O1175" t="str">
            <v>สินเชื่อเพื่อพัฒนากลุ่มอาชีพ</v>
          </cell>
          <cell r="P1175" t="str">
            <v>1.บุคคลค้ำประกัน</v>
          </cell>
          <cell r="Q1175">
            <v>504644</v>
          </cell>
          <cell r="R1175">
            <v>74093</v>
          </cell>
          <cell r="S1175" t="str">
            <v>จังหวัดเชียงใหม่</v>
          </cell>
          <cell r="T1175" t="str">
            <v>ผบ.766</v>
          </cell>
          <cell r="U1175" t="str">
            <v>2557</v>
          </cell>
          <cell r="V1175" t="str">
            <v>ผบ.925</v>
          </cell>
          <cell r="W1175">
            <v>2557</v>
          </cell>
          <cell r="X1175"/>
          <cell r="Y1175"/>
          <cell r="Z1175"/>
          <cell r="AA1175">
            <v>27</v>
          </cell>
          <cell r="AB1175">
            <v>6</v>
          </cell>
          <cell r="AC1175">
            <v>2557</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นายเขมภพ วงค์จี๋</v>
          </cell>
          <cell r="BM1175">
            <v>0</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2019</v>
          </cell>
          <cell r="C1176">
            <v>1171</v>
          </cell>
          <cell r="D1176">
            <v>6</v>
          </cell>
          <cell r="E1176">
            <v>9</v>
          </cell>
          <cell r="F1176">
            <v>2565</v>
          </cell>
          <cell r="G1176">
            <v>800052704627</v>
          </cell>
          <cell r="H1176" t="str">
            <v>นาง</v>
          </cell>
          <cell r="I1176" t="str">
            <v>วิลัยลักษณ์</v>
          </cell>
          <cell r="J1176" t="str">
            <v>คำฟอง</v>
          </cell>
          <cell r="K1176">
            <v>3571000034682</v>
          </cell>
          <cell r="L1176" t="str">
            <v>ประตูช้างเผือก</v>
          </cell>
          <cell r="M1176" t="str">
            <v>เชียงใหม่ 1</v>
          </cell>
          <cell r="N1176">
            <v>8</v>
          </cell>
          <cell r="O1176" t="str">
            <v>สินเชื่อธนาคารประชาชน</v>
          </cell>
          <cell r="P1176" t="str">
            <v>4.ไม่มีหลักประกัน</v>
          </cell>
          <cell r="Q1176">
            <v>26656</v>
          </cell>
          <cell r="R1176">
            <v>21659.99</v>
          </cell>
          <cell r="S1176" t="str">
            <v>แขวงเชียงใหม่</v>
          </cell>
          <cell r="T1176" t="str">
            <v>ผบE4149</v>
          </cell>
          <cell r="U1176">
            <v>2563</v>
          </cell>
          <cell r="V1176" t="str">
            <v>ผบE3821</v>
          </cell>
          <cell r="W1176">
            <v>2564</v>
          </cell>
          <cell r="X1176"/>
          <cell r="Y1176"/>
          <cell r="Z1176"/>
          <cell r="AA1176">
            <v>9</v>
          </cell>
          <cell r="AB1176">
            <v>11</v>
          </cell>
          <cell r="AC1176">
            <v>2564</v>
          </cell>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นางวิลัยลักษณ์ คำฟอง</v>
          </cell>
          <cell r="BM1176">
            <v>823560010444</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2020</v>
          </cell>
          <cell r="C1177">
            <v>1172</v>
          </cell>
          <cell r="D1177">
            <v>7</v>
          </cell>
          <cell r="E1177">
            <v>9</v>
          </cell>
          <cell r="F1177">
            <v>2565</v>
          </cell>
          <cell r="G1177">
            <v>800094176750</v>
          </cell>
          <cell r="H1177" t="str">
            <v>นาวสาว</v>
          </cell>
          <cell r="I1177" t="str">
            <v>สุมาลี</v>
          </cell>
          <cell r="J1177" t="str">
            <v>ดาวเงิน</v>
          </cell>
          <cell r="K1177">
            <v>3501300051060</v>
          </cell>
          <cell r="L1177" t="str">
            <v>ดอยสะเก็ด</v>
          </cell>
          <cell r="M1177" t="str">
            <v>เชียงใหม่ 2</v>
          </cell>
          <cell r="N1177">
            <v>8</v>
          </cell>
          <cell r="O1177" t="str">
            <v>สินเชื่อแก้ไขปัญหาหนี้นอกระบบPSA ระยะที่ 2</v>
          </cell>
          <cell r="P1177" t="str">
            <v>1.บุคคลค้ำประกัน</v>
          </cell>
          <cell r="Q1177">
            <v>29160</v>
          </cell>
          <cell r="R1177">
            <v>4768.6899999999996</v>
          </cell>
          <cell r="S1177" t="str">
            <v>แขวงเชียงใหม่</v>
          </cell>
          <cell r="T1177" t="str">
            <v>ผบE787</v>
          </cell>
          <cell r="U1177" t="str">
            <v>2565</v>
          </cell>
          <cell r="V1177" t="str">
            <v>ผบE2170</v>
          </cell>
          <cell r="W1177">
            <v>2565</v>
          </cell>
          <cell r="X1177">
            <v>3</v>
          </cell>
          <cell r="Y1177">
            <v>5</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นาวสาวสุมาลี ดาวเงิน</v>
          </cell>
          <cell r="BM1177">
            <v>883264010091</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2021</v>
          </cell>
          <cell r="C1178">
            <v>1173</v>
          </cell>
          <cell r="D1178">
            <v>8</v>
          </cell>
          <cell r="E1178">
            <v>8</v>
          </cell>
          <cell r="F1178">
            <v>2565</v>
          </cell>
          <cell r="G1178">
            <v>800093417528</v>
          </cell>
          <cell r="H1178" t="str">
            <v>นางสาว</v>
          </cell>
          <cell r="I1178" t="str">
            <v>เครือวัลย์</v>
          </cell>
          <cell r="J1178" t="str">
            <v>อุ่นใจ</v>
          </cell>
          <cell r="K1178">
            <v>3501200814487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33332</v>
          </cell>
          <cell r="R1178">
            <v>8670.31</v>
          </cell>
          <cell r="S1178" t="str">
            <v>แขวงเชียงใหม่</v>
          </cell>
          <cell r="T1178" t="str">
            <v>ผบE241</v>
          </cell>
          <cell r="U1178">
            <v>2565</v>
          </cell>
          <cell r="V1178" t="str">
            <v>ผบE.5389</v>
          </cell>
          <cell r="W1178">
            <v>2565</v>
          </cell>
          <cell r="X1178">
            <v>1</v>
          </cell>
          <cell r="Y1178">
            <v>8</v>
          </cell>
          <cell r="Z1178">
            <v>2565</v>
          </cell>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นางสาวเครือวัลย์ อุ่นใจ</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2022</v>
          </cell>
          <cell r="C1179">
            <v>1174</v>
          </cell>
          <cell r="D1179">
            <v>8</v>
          </cell>
          <cell r="E1179">
            <v>8</v>
          </cell>
          <cell r="F1179">
            <v>2565</v>
          </cell>
          <cell r="G1179">
            <v>800093417395</v>
          </cell>
          <cell r="H1179" t="str">
            <v>นาย</v>
          </cell>
          <cell r="I1179" t="str">
            <v>อหนึ่ง</v>
          </cell>
          <cell r="J1179" t="str">
            <v>พรมจา</v>
          </cell>
          <cell r="K1179">
            <v>1509900568897</v>
          </cell>
          <cell r="L1179" t="str">
            <v>สันป่าตอง</v>
          </cell>
          <cell r="M1179" t="str">
            <v>เชียงใหม่ 3</v>
          </cell>
          <cell r="N1179">
            <v>8</v>
          </cell>
          <cell r="O1179" t="str">
            <v>สินเชื่อแก้ไขปัญหาหนี้นอกระบบPSAระยะที่2</v>
          </cell>
          <cell r="P1179" t="str">
            <v>1.บุคคลค้ำประกัน</v>
          </cell>
          <cell r="Q1179">
            <v>30554</v>
          </cell>
          <cell r="R1179">
            <v>7758.07</v>
          </cell>
          <cell r="S1179" t="str">
            <v>แขวงเชียงใหม่</v>
          </cell>
          <cell r="T1179" t="str">
            <v>ผบE5226</v>
          </cell>
          <cell r="U1179">
            <v>2564</v>
          </cell>
          <cell r="V1179" t="str">
            <v>ผบE2993</v>
          </cell>
          <cell r="W1179">
            <v>2565</v>
          </cell>
          <cell r="X1179"/>
          <cell r="Y1179"/>
          <cell r="Z1179"/>
          <cell r="AA1179">
            <v>23</v>
          </cell>
          <cell r="AB1179">
            <v>5</v>
          </cell>
          <cell r="AC1179">
            <v>2565</v>
          </cell>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นายอหนึ่ง พรมจา</v>
          </cell>
          <cell r="BM1179">
            <v>888164010345</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2023</v>
          </cell>
          <cell r="C1180">
            <v>1175</v>
          </cell>
          <cell r="D1180">
            <v>8</v>
          </cell>
          <cell r="E1180">
            <v>8</v>
          </cell>
          <cell r="F1180">
            <v>2565</v>
          </cell>
          <cell r="G1180">
            <v>800086995878</v>
          </cell>
          <cell r="H1180" t="str">
            <v>นาย</v>
          </cell>
          <cell r="I1180" t="str">
            <v>พิสิษฐ์</v>
          </cell>
          <cell r="J1180" t="str">
            <v>นรเศรษฐวงศ์</v>
          </cell>
          <cell r="K1180">
            <v>3500100158455</v>
          </cell>
          <cell r="L1180" t="str">
            <v>สันป่าตอง</v>
          </cell>
          <cell r="M1180" t="str">
            <v>เชียงใหม่ 3</v>
          </cell>
          <cell r="N1180">
            <v>8</v>
          </cell>
          <cell r="O1180" t="str">
            <v>สินเชื่อธนาคารประชาชน</v>
          </cell>
          <cell r="P1180" t="str">
            <v>1.บุคคลค้ำประกัน</v>
          </cell>
          <cell r="Q1180">
            <v>73328</v>
          </cell>
          <cell r="R1180">
            <v>27498.45</v>
          </cell>
          <cell r="S1180" t="str">
            <v>แขวงเชียงใหม่</v>
          </cell>
          <cell r="T1180" t="str">
            <v>ผบE1982</v>
          </cell>
          <cell r="U1180">
            <v>2565</v>
          </cell>
          <cell r="V1180" t="str">
            <v>ผบE4255</v>
          </cell>
          <cell r="W1180">
            <v>2565</v>
          </cell>
          <cell r="X1180">
            <v>28</v>
          </cell>
          <cell r="Y1180">
            <v>6</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นายพิสิษฐ์ นรเศรษฐวงศ์</v>
          </cell>
          <cell r="BM1180">
            <v>888164010346</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2024</v>
          </cell>
          <cell r="C1181">
            <v>1176</v>
          </cell>
          <cell r="D1181">
            <v>8</v>
          </cell>
          <cell r="E1181">
            <v>8</v>
          </cell>
          <cell r="F1181">
            <v>2565</v>
          </cell>
          <cell r="G1181">
            <v>800094137315</v>
          </cell>
          <cell r="H1181" t="str">
            <v>นาย</v>
          </cell>
          <cell r="I1181" t="str">
            <v>จิรวัฒน์</v>
          </cell>
          <cell r="J1181" t="str">
            <v>สิงห์หอม</v>
          </cell>
          <cell r="K1181">
            <v>5501500019182</v>
          </cell>
          <cell r="L1181" t="str">
            <v>หางดง</v>
          </cell>
          <cell r="M1181" t="str">
            <v>เชียงใหม่ 3</v>
          </cell>
          <cell r="N1181">
            <v>8</v>
          </cell>
          <cell r="O1181" t="str">
            <v>สินเชื่อแก้ไขปัญหาหนี้นอกระบบPSAระยะที่2</v>
          </cell>
          <cell r="P1181" t="str">
            <v>1.บุคคลค้ำประกัน</v>
          </cell>
          <cell r="Q1181">
            <v>40826</v>
          </cell>
          <cell r="R1181">
            <v>10583.7</v>
          </cell>
          <cell r="S1181" t="str">
            <v>แขวงเชียงใหม่</v>
          </cell>
          <cell r="T1181" t="str">
            <v>ผบ.882</v>
          </cell>
          <cell r="U1181">
            <v>2565</v>
          </cell>
          <cell r="V1181"/>
          <cell r="W1181"/>
          <cell r="X1181">
            <v>29</v>
          </cell>
          <cell r="Y1181">
            <v>8</v>
          </cell>
          <cell r="Z1181">
            <v>2565</v>
          </cell>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นายจิรวัฒน์ สิงห์หอม</v>
          </cell>
          <cell r="BM1181">
            <v>888164010442</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2025</v>
          </cell>
          <cell r="C1182">
            <v>1177</v>
          </cell>
          <cell r="D1182">
            <v>14</v>
          </cell>
          <cell r="E1182">
            <v>9</v>
          </cell>
          <cell r="F1182">
            <v>2565</v>
          </cell>
          <cell r="G1182">
            <v>800037796342</v>
          </cell>
          <cell r="H1182" t="str">
            <v>นาย</v>
          </cell>
          <cell r="I1182" t="str">
            <v>ภานุมาส</v>
          </cell>
          <cell r="J1182" t="str">
            <v>บุญสม</v>
          </cell>
          <cell r="K1182">
            <v>3540700365583</v>
          </cell>
          <cell r="L1182" t="str">
            <v>เซ็นทรัล แอร์พอร์ต พลาซ่า เชียงใหม่</v>
          </cell>
          <cell r="M1182" t="str">
            <v>เชียงใหม่ 1</v>
          </cell>
          <cell r="N1182">
            <v>8</v>
          </cell>
          <cell r="O1182" t="str">
            <v>สินเชื่อธนาคารประชาชน</v>
          </cell>
          <cell r="P1182" t="str">
            <v>1.บุคคลค้ำประกัน</v>
          </cell>
          <cell r="Q1182">
            <v>101423</v>
          </cell>
          <cell r="R1182">
            <v>12965.87</v>
          </cell>
          <cell r="S1182" t="str">
            <v>จังหวัดแพร่</v>
          </cell>
          <cell r="T1182" t="str">
            <v>ผบ.1199</v>
          </cell>
          <cell r="U1182">
            <v>2559</v>
          </cell>
          <cell r="V1182" t="str">
            <v>ผบ1825</v>
          </cell>
          <cell r="W1182">
            <v>2559</v>
          </cell>
          <cell r="X1182"/>
          <cell r="Y1182"/>
          <cell r="Z1182"/>
          <cell r="AA1182">
            <v>4</v>
          </cell>
          <cell r="AB1182">
            <v>8</v>
          </cell>
          <cell r="AC1182">
            <v>2559</v>
          </cell>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นายภานุมาส บุญสม</v>
          </cell>
          <cell r="BM1182">
            <v>0</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2026</v>
          </cell>
          <cell r="C1183">
            <v>1178</v>
          </cell>
          <cell r="D1183">
            <v>4</v>
          </cell>
          <cell r="E1183">
            <v>10</v>
          </cell>
          <cell r="F1183">
            <v>2565</v>
          </cell>
          <cell r="G1183">
            <v>800016237920</v>
          </cell>
          <cell r="H1183" t="str">
            <v>นาย</v>
          </cell>
          <cell r="I1183" t="str">
            <v>ชาญชัย</v>
          </cell>
          <cell r="J1183" t="str">
            <v>คงธนพิสิฐกุล</v>
          </cell>
          <cell r="K1183">
            <v>1520700004550</v>
          </cell>
          <cell r="L1183" t="str">
            <v>มีโชคพลาซ่า</v>
          </cell>
          <cell r="M1183" t="str">
            <v>เชียงใหม่ 2</v>
          </cell>
          <cell r="N1183">
            <v>8</v>
          </cell>
          <cell r="O1183" t="str">
            <v>โครงกาลเกื้อกูลผู้ประกอบวิชาชีพทางการศึกษา</v>
          </cell>
          <cell r="P1183" t="str">
            <v>1.บุคคลค้ำประกัน</v>
          </cell>
          <cell r="Q1183">
            <v>503758.79</v>
          </cell>
          <cell r="R1183">
            <v>31733.21</v>
          </cell>
          <cell r="S1183" t="str">
            <v>จังหวัดเชียงใหม่</v>
          </cell>
          <cell r="T1183" t="str">
            <v>ผบ.762</v>
          </cell>
          <cell r="U1183" t="str">
            <v>2563</v>
          </cell>
          <cell r="V1183" t="str">
            <v>ผบ.1980</v>
          </cell>
          <cell r="W1183">
            <v>2563</v>
          </cell>
          <cell r="X1183">
            <v>17</v>
          </cell>
          <cell r="Y1183">
            <v>8</v>
          </cell>
          <cell r="Z1183">
            <v>2563</v>
          </cell>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นายชาญชัย คงธนพิสิฐกุล</v>
          </cell>
          <cell r="BM1183">
            <v>883263010848</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2027</v>
          </cell>
          <cell r="C1184">
            <v>1179</v>
          </cell>
          <cell r="D1184">
            <v>4</v>
          </cell>
          <cell r="E1184">
            <v>10</v>
          </cell>
          <cell r="F1184">
            <v>2565</v>
          </cell>
          <cell r="G1184">
            <v>800023158333</v>
          </cell>
          <cell r="H1184" t="str">
            <v>นางสาว</v>
          </cell>
          <cell r="I1184" t="str">
            <v>ประภัสสร</v>
          </cell>
          <cell r="J1184" t="str">
            <v>รัตนคีรี</v>
          </cell>
          <cell r="K1184">
            <v>3501500420913</v>
          </cell>
          <cell r="L1184" t="str">
            <v>ดอยสะเก็ด</v>
          </cell>
          <cell r="M1184" t="str">
            <v>เชียงใหม่ 2</v>
          </cell>
          <cell r="N1184">
            <v>8</v>
          </cell>
          <cell r="O1184" t="str">
            <v>สินเชื่อธนาคารประชาชน</v>
          </cell>
          <cell r="P1184" t="str">
            <v>1.บุคคลค้ำประกัน</v>
          </cell>
          <cell r="Q1184">
            <v>177163.33</v>
          </cell>
          <cell r="R1184">
            <v>39029.89</v>
          </cell>
          <cell r="S1184" t="str">
            <v>แขวงเชียงใหม่</v>
          </cell>
          <cell r="T1184" t="str">
            <v>ผบ.9643</v>
          </cell>
          <cell r="U1184" t="str">
            <v>2558</v>
          </cell>
          <cell r="V1184" t="str">
            <v>ผบ.198</v>
          </cell>
          <cell r="W1184">
            <v>2559</v>
          </cell>
          <cell r="X1184"/>
          <cell r="Y1184"/>
          <cell r="Z1184"/>
          <cell r="AA1184">
            <v>20</v>
          </cell>
          <cell r="AB1184">
            <v>1</v>
          </cell>
          <cell r="AC1184">
            <v>2559</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นางสาวประภัสสร รัตนคีรี</v>
          </cell>
          <cell r="BM1184">
            <v>823658010425</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2028</v>
          </cell>
          <cell r="C1185">
            <v>1180</v>
          </cell>
          <cell r="D1185">
            <v>4</v>
          </cell>
          <cell r="E1185">
            <v>10</v>
          </cell>
          <cell r="F1185">
            <v>2565</v>
          </cell>
          <cell r="G1185">
            <v>800030715018</v>
          </cell>
          <cell r="H1185" t="str">
            <v>นาย</v>
          </cell>
          <cell r="I1185" t="str">
            <v xml:space="preserve">ยุทธพงศ์ </v>
          </cell>
          <cell r="J1185" t="str">
            <v>พรหมมั่ง</v>
          </cell>
          <cell r="K1185">
            <v>3500700069593</v>
          </cell>
          <cell r="L1185" t="str">
            <v>มหาวิทยาลัยเชียงใหม่</v>
          </cell>
          <cell r="M1185" t="str">
            <v>เชียงใหม่ 2</v>
          </cell>
          <cell r="N1185">
            <v>8</v>
          </cell>
          <cell r="O1185" t="str">
            <v>สินเชื่อธนาคารประชาชน</v>
          </cell>
          <cell r="P1185" t="str">
            <v>1.บุคคลค้ำประกัน</v>
          </cell>
          <cell r="Q1185">
            <v>154599.09</v>
          </cell>
          <cell r="R1185">
            <v>43192.639999999999</v>
          </cell>
          <cell r="S1185" t="str">
            <v>แขวงเชียงใหม่</v>
          </cell>
          <cell r="T1185" t="str">
            <v>ผบ.2218</v>
          </cell>
          <cell r="U1185" t="str">
            <v>2562</v>
          </cell>
          <cell r="V1185" t="str">
            <v>ผบ.3723</v>
          </cell>
          <cell r="W1185">
            <v>2562</v>
          </cell>
          <cell r="X1185"/>
          <cell r="Y1185"/>
          <cell r="Z1185"/>
          <cell r="AA1185">
            <v>26</v>
          </cell>
          <cell r="AB1185">
            <v>5</v>
          </cell>
          <cell r="AC1185">
            <v>2562</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นายยุทธพงศ์  พรหมมั่ง</v>
          </cell>
          <cell r="BM1185">
            <v>883262010462</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2029</v>
          </cell>
          <cell r="C1186">
            <v>1181</v>
          </cell>
          <cell r="D1186">
            <v>4</v>
          </cell>
          <cell r="E1186">
            <v>10</v>
          </cell>
          <cell r="F1186">
            <v>2565</v>
          </cell>
          <cell r="G1186" t="str">
            <v>800024654884,
800052762344</v>
          </cell>
          <cell r="H1186" t="str">
            <v>นาง</v>
          </cell>
          <cell r="I1186" t="str">
            <v>ศรุดา</v>
          </cell>
          <cell r="J1186" t="str">
            <v>ขันตี</v>
          </cell>
          <cell r="K1186">
            <v>3570100939368</v>
          </cell>
          <cell r="L1186" t="str">
            <v>ดอยสะเก็ด</v>
          </cell>
          <cell r="M1186" t="str">
            <v>เชียงใหม่ 2</v>
          </cell>
          <cell r="N1186">
            <v>8</v>
          </cell>
          <cell r="O1186" t="str">
            <v>สินเชื่อธนาคารประชาชน</v>
          </cell>
          <cell r="P1186" t="str">
            <v>1.บุคคลค้ำประกัน</v>
          </cell>
          <cell r="Q1186">
            <v>133133.67000000001</v>
          </cell>
          <cell r="R1186">
            <v>50570.34</v>
          </cell>
          <cell r="S1186" t="str">
            <v>แขวงเชียงใหม่</v>
          </cell>
          <cell r="T1186" t="str">
            <v>ผบ12891</v>
          </cell>
          <cell r="U1186" t="str">
            <v>2561</v>
          </cell>
          <cell r="V1186" t="str">
            <v>ผบ.14838</v>
          </cell>
          <cell r="W1186">
            <v>2561</v>
          </cell>
          <cell r="X1186"/>
          <cell r="Y1186"/>
          <cell r="Z1186"/>
          <cell r="AA1186">
            <v>18</v>
          </cell>
          <cell r="AB1186">
            <v>12</v>
          </cell>
          <cell r="AC1186">
            <v>2561</v>
          </cell>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นางศรุดา ขันตี</v>
          </cell>
          <cell r="BM1186">
            <v>823659010838</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2030</v>
          </cell>
          <cell r="C1187">
            <v>1182</v>
          </cell>
          <cell r="D1187">
            <v>4</v>
          </cell>
          <cell r="E1187">
            <v>10</v>
          </cell>
          <cell r="F1187">
            <v>2565</v>
          </cell>
          <cell r="G1187">
            <v>803048030891</v>
          </cell>
          <cell r="H1187" t="str">
            <v>นาย</v>
          </cell>
          <cell r="I1187" t="str">
            <v>อติเทพ</v>
          </cell>
          <cell r="J1187" t="str">
            <v>กสิกร</v>
          </cell>
          <cell r="K1187">
            <v>3102300328643</v>
          </cell>
          <cell r="L1187" t="str">
            <v>มหาวิทยาลัยเชียงใหม่</v>
          </cell>
          <cell r="M1187" t="str">
            <v>เชียงใหม่ 2</v>
          </cell>
          <cell r="N1187">
            <v>8</v>
          </cell>
          <cell r="O1187" t="str">
            <v>สินเชื่อเคหะ</v>
          </cell>
          <cell r="P1187" t="str">
            <v>2.หลักทรัพย์ค้ำประกัน</v>
          </cell>
          <cell r="Q1187">
            <v>667822.37</v>
          </cell>
          <cell r="R1187">
            <v>830048.97</v>
          </cell>
          <cell r="S1187" t="str">
            <v>แพ่งธนบุรี</v>
          </cell>
          <cell r="T1187" t="str">
            <v>ผบ.1902</v>
          </cell>
          <cell r="U1187" t="str">
            <v>2558</v>
          </cell>
          <cell r="V1187" t="str">
            <v>ผบ.2321</v>
          </cell>
          <cell r="W1187">
            <v>2558</v>
          </cell>
          <cell r="X1187">
            <v>19</v>
          </cell>
          <cell r="Y1187">
            <v>11</v>
          </cell>
          <cell r="Z1187">
            <v>2558</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นายอติเทพ กสิกร</v>
          </cell>
          <cell r="BM1187">
            <v>823658010676</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2031</v>
          </cell>
          <cell r="C1188">
            <v>1183</v>
          </cell>
          <cell r="D1188">
            <v>4</v>
          </cell>
          <cell r="E1188">
            <v>10</v>
          </cell>
          <cell r="F1188">
            <v>2565</v>
          </cell>
          <cell r="G1188">
            <v>800032461405</v>
          </cell>
          <cell r="H1188" t="str">
            <v>นาง</v>
          </cell>
          <cell r="I1188" t="str">
            <v>ฐิติพร</v>
          </cell>
          <cell r="J1188" t="str">
            <v>ผิวอ่อน</v>
          </cell>
          <cell r="K1188">
            <v>3501100245278</v>
          </cell>
          <cell r="L1188" t="str">
            <v>พร้าว</v>
          </cell>
          <cell r="M1188" t="str">
            <v>เชียงใหม่ 2</v>
          </cell>
          <cell r="N1188">
            <v>8</v>
          </cell>
          <cell r="O1188" t="str">
            <v xml:space="preserve">สินเชื่อเพื่อพัฒนาองค์กรชุมชน </v>
          </cell>
          <cell r="P1188" t="str">
            <v>1.บุคคลค้ำประกัน</v>
          </cell>
          <cell r="Q1188">
            <v>40672.370000000003</v>
          </cell>
          <cell r="R1188">
            <v>9693.93</v>
          </cell>
          <cell r="S1188" t="str">
            <v>แขวงเชียงใหม่</v>
          </cell>
          <cell r="T1188" t="str">
            <v>ผบ.3494</v>
          </cell>
          <cell r="U1188" t="str">
            <v>2562</v>
          </cell>
          <cell r="V1188" t="str">
            <v>ผบ.4447</v>
          </cell>
          <cell r="W1188">
            <v>2562</v>
          </cell>
          <cell r="X1188"/>
          <cell r="Y1188"/>
          <cell r="Z1188"/>
          <cell r="AA1188">
            <v>8</v>
          </cell>
          <cell r="AB1188">
            <v>6</v>
          </cell>
          <cell r="AC1188">
            <v>2562</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นางฐิติพร ผิวอ่อน</v>
          </cell>
          <cell r="BM1188">
            <v>823860010089</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2032</v>
          </cell>
          <cell r="C1189">
            <v>1184</v>
          </cell>
          <cell r="D1189">
            <v>4</v>
          </cell>
          <cell r="E1189">
            <v>10</v>
          </cell>
          <cell r="F1189">
            <v>2565</v>
          </cell>
          <cell r="G1189">
            <v>800031350468</v>
          </cell>
          <cell r="H1189" t="str">
            <v>นาง</v>
          </cell>
          <cell r="I1189" t="str">
            <v>รุ่งนภา</v>
          </cell>
          <cell r="J1189" t="str">
            <v>สมร</v>
          </cell>
          <cell r="K1189">
            <v>3501300761474</v>
          </cell>
          <cell r="L1189" t="str">
            <v>แม่โจ้</v>
          </cell>
          <cell r="M1189" t="str">
            <v>เชียงใหม่ 2</v>
          </cell>
          <cell r="N1189">
            <v>8</v>
          </cell>
          <cell r="O1189" t="str">
            <v>สินเชื่อธนาคารประชาชน</v>
          </cell>
          <cell r="P1189" t="str">
            <v>1.บุคคลค้ำประกัน</v>
          </cell>
          <cell r="Q1189">
            <v>103182</v>
          </cell>
          <cell r="R1189">
            <v>28991.78</v>
          </cell>
          <cell r="S1189" t="str">
            <v>แขวงเชียงใหม่</v>
          </cell>
          <cell r="T1189" t="str">
            <v>ผบ.5687</v>
          </cell>
          <cell r="U1189" t="str">
            <v>2563</v>
          </cell>
          <cell r="V1189" t="str">
            <v>ผบ.7464</v>
          </cell>
          <cell r="W1189">
            <v>2563</v>
          </cell>
          <cell r="X1189"/>
          <cell r="Y1189"/>
          <cell r="Z1189"/>
          <cell r="AA1189">
            <v>27</v>
          </cell>
          <cell r="AB1189">
            <v>10</v>
          </cell>
          <cell r="AC1189">
            <v>2563</v>
          </cell>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นางรุ่งนภา สมร</v>
          </cell>
          <cell r="BM1189">
            <v>883263011944</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2033</v>
          </cell>
          <cell r="C1190">
            <v>1185</v>
          </cell>
          <cell r="D1190">
            <v>4</v>
          </cell>
          <cell r="E1190">
            <v>10</v>
          </cell>
          <cell r="F1190">
            <v>2565</v>
          </cell>
          <cell r="G1190">
            <v>800039641124</v>
          </cell>
          <cell r="H1190" t="str">
            <v>นาง</v>
          </cell>
          <cell r="I1190" t="str">
            <v>มณเฑียร</v>
          </cell>
          <cell r="J1190" t="str">
            <v>มนขุนทด</v>
          </cell>
          <cell r="K1190">
            <v>3501400598800</v>
          </cell>
          <cell r="L1190" t="str">
            <v>สันทราย</v>
          </cell>
          <cell r="M1190" t="str">
            <v>เชียงใหม่ 2</v>
          </cell>
          <cell r="N1190">
            <v>8</v>
          </cell>
          <cell r="O1190" t="str">
            <v>สินเชื่อธนาคารประชาชน</v>
          </cell>
          <cell r="P1190" t="str">
            <v>1.บุคคลค้ำประกัน</v>
          </cell>
          <cell r="Q1190">
            <v>33744.47</v>
          </cell>
          <cell r="R1190">
            <v>10571.28</v>
          </cell>
          <cell r="S1190" t="str">
            <v>แขวงเชียงใหม่</v>
          </cell>
          <cell r="T1190" t="str">
            <v>ผบ.8007</v>
          </cell>
          <cell r="U1190" t="str">
            <v>2561</v>
          </cell>
          <cell r="V1190" t="str">
            <v>ผบ.8889</v>
          </cell>
          <cell r="W1190">
            <v>2561</v>
          </cell>
          <cell r="X1190">
            <v>4</v>
          </cell>
          <cell r="Y1190">
            <v>9</v>
          </cell>
          <cell r="Z1190">
            <v>2561</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นางมณเฑียร มนขุนทด</v>
          </cell>
          <cell r="BM1190">
            <v>823661010189</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2034</v>
          </cell>
          <cell r="C1191">
            <v>1186</v>
          </cell>
          <cell r="D1191">
            <v>4</v>
          </cell>
          <cell r="E1191">
            <v>10</v>
          </cell>
          <cell r="F1191">
            <v>2565</v>
          </cell>
          <cell r="G1191" t="str">
            <v>800051258807,
800051258815</v>
          </cell>
          <cell r="H1191" t="str">
            <v>นางสาว</v>
          </cell>
          <cell r="I1191" t="str">
            <v>จิตติมาพร</v>
          </cell>
          <cell r="J1191" t="str">
            <v>มาปรีดา</v>
          </cell>
          <cell r="K1191">
            <v>1100700752193</v>
          </cell>
          <cell r="L1191" t="str">
            <v>แม่โจ้</v>
          </cell>
          <cell r="M1191" t="str">
            <v>เชียงใหม่ 2</v>
          </cell>
          <cell r="N1191">
            <v>8</v>
          </cell>
          <cell r="O1191" t="str">
            <v>สินเชื่อเคหะ</v>
          </cell>
          <cell r="P1191" t="str">
            <v>2.หลักทรัพย์ค้ำประกัน</v>
          </cell>
          <cell r="Q1191">
            <v>3523220.63</v>
          </cell>
          <cell r="R1191">
            <v>505866.23</v>
          </cell>
          <cell r="S1191" t="str">
            <v>แพ่ง</v>
          </cell>
          <cell r="T1191" t="str">
            <v>ผบ.1525</v>
          </cell>
          <cell r="U1191" t="str">
            <v>2560</v>
          </cell>
          <cell r="V1191" t="str">
            <v>ผบ.2468</v>
          </cell>
          <cell r="W1191">
            <v>2560</v>
          </cell>
          <cell r="X1191">
            <v>14</v>
          </cell>
          <cell r="Y1191">
            <v>6</v>
          </cell>
          <cell r="Z1191">
            <v>2560</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นางสาวจิตติมาพร มาปรีดา</v>
          </cell>
          <cell r="BM1191">
            <v>823660010312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2035</v>
          </cell>
          <cell r="C1192">
            <v>1187</v>
          </cell>
          <cell r="D1192">
            <v>4</v>
          </cell>
          <cell r="E1192">
            <v>10</v>
          </cell>
          <cell r="F1192">
            <v>2565</v>
          </cell>
          <cell r="G1192">
            <v>800075768260</v>
          </cell>
          <cell r="H1192" t="str">
            <v>นาย</v>
          </cell>
          <cell r="I1192" t="str">
            <v>กิตติชัย</v>
          </cell>
          <cell r="J1192" t="str">
            <v>กันทะยศ</v>
          </cell>
          <cell r="K1192">
            <v>1559900168074</v>
          </cell>
          <cell r="L1192" t="str">
            <v>มีโชคพลาซ่า</v>
          </cell>
          <cell r="M1192" t="str">
            <v>เชียงใหม่ 2</v>
          </cell>
          <cell r="N1192">
            <v>8</v>
          </cell>
          <cell r="O1192" t="str">
            <v>สินเชื่อธนาคารประชาชน</v>
          </cell>
          <cell r="P1192" t="str">
            <v>1.บุคคลค้ำประกัน</v>
          </cell>
          <cell r="Q1192">
            <v>51485.23</v>
          </cell>
          <cell r="R1192">
            <v>12596.96</v>
          </cell>
          <cell r="S1192" t="str">
            <v>แขวงเชียงใหม่</v>
          </cell>
          <cell r="T1192" t="str">
            <v>ผบ.2554</v>
          </cell>
          <cell r="U1192" t="str">
            <v>2563</v>
          </cell>
          <cell r="V1192" t="str">
            <v>ผบ.4884</v>
          </cell>
          <cell r="W1192">
            <v>2563</v>
          </cell>
          <cell r="X1192"/>
          <cell r="Y1192"/>
          <cell r="Z1192"/>
          <cell r="AA1192">
            <v>1</v>
          </cell>
          <cell r="AB1192">
            <v>7</v>
          </cell>
          <cell r="AC1192">
            <v>2563</v>
          </cell>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นายกิตติชัย กันทะยศ</v>
          </cell>
          <cell r="BM1192">
            <v>883262012592</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2036</v>
          </cell>
          <cell r="C1193">
            <v>1188</v>
          </cell>
          <cell r="D1193">
            <v>4</v>
          </cell>
          <cell r="E1193">
            <v>10</v>
          </cell>
          <cell r="F1193">
            <v>2565</v>
          </cell>
          <cell r="G1193">
            <v>800020229848</v>
          </cell>
          <cell r="H1193" t="str">
            <v>นาง</v>
          </cell>
          <cell r="I1193" t="str">
            <v>ศิรินภา</v>
          </cell>
          <cell r="J1193" t="str">
            <v>ตาคำ</v>
          </cell>
          <cell r="K1193">
            <v>3501100426892</v>
          </cell>
          <cell r="L1193" t="str">
            <v>มหาวิทยาลัยเชียงใหม่</v>
          </cell>
          <cell r="M1193" t="str">
            <v>เชียงใหม่ 2</v>
          </cell>
          <cell r="N1193">
            <v>8</v>
          </cell>
          <cell r="O1193" t="str">
            <v>สินเชื่อโครงกาลเกื้อกูลผู้ประกอบวิชาชีพทางการศึกษา</v>
          </cell>
          <cell r="P1193" t="str">
            <v>1.บุคคลค้ำประกัน</v>
          </cell>
          <cell r="Q1193">
            <v>629687.04000000004</v>
          </cell>
          <cell r="R1193">
            <v>14005.55</v>
          </cell>
          <cell r="S1193" t="str">
            <v>จังหวัดเชียงใหม่</v>
          </cell>
          <cell r="T1193" t="str">
            <v>ผบ.174</v>
          </cell>
          <cell r="U1193" t="str">
            <v>2561</v>
          </cell>
          <cell r="V1193" t="str">
            <v>ผบ.1077</v>
          </cell>
          <cell r="W1193">
            <v>2561</v>
          </cell>
          <cell r="X1193">
            <v>28</v>
          </cell>
          <cell r="Y1193">
            <v>5</v>
          </cell>
          <cell r="Z1193">
            <v>2561</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นางศิรินภา ตาคำ</v>
          </cell>
          <cell r="BM1193">
            <v>823658010547</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2037</v>
          </cell>
          <cell r="C1194">
            <v>1189</v>
          </cell>
          <cell r="D1194">
            <v>4</v>
          </cell>
          <cell r="E1194">
            <v>10</v>
          </cell>
          <cell r="F1194">
            <v>2565</v>
          </cell>
          <cell r="G1194">
            <v>800046796093</v>
          </cell>
          <cell r="H1194" t="str">
            <v>นาง</v>
          </cell>
          <cell r="I1194" t="str">
            <v>อัญญมานี</v>
          </cell>
          <cell r="J1194" t="str">
            <v>อินเหลา</v>
          </cell>
          <cell r="K1194">
            <v>3501200749774</v>
          </cell>
          <cell r="L1194" t="str">
            <v>มีโชคพลาซ่า</v>
          </cell>
          <cell r="M1194" t="str">
            <v>เชียงใหม่ 2</v>
          </cell>
          <cell r="N1194">
            <v>8</v>
          </cell>
          <cell r="O1194" t="str">
            <v>สินเชื่อไทรทอง (วิชาชีพแพทย์)</v>
          </cell>
          <cell r="P1194" t="str">
            <v>1.บุคคลค้ำประกัน</v>
          </cell>
          <cell r="Q1194">
            <v>219279.67</v>
          </cell>
          <cell r="R1194">
            <v>2954.81</v>
          </cell>
          <cell r="S1194" t="str">
            <v>แขวงเชียงใหม่</v>
          </cell>
          <cell r="T1194" t="str">
            <v>ผบ.2930</v>
          </cell>
          <cell r="U1194" t="str">
            <v>2563</v>
          </cell>
          <cell r="V1194" t="str">
            <v>ผบ.5460</v>
          </cell>
          <cell r="W1194">
            <v>2563</v>
          </cell>
          <cell r="X1194"/>
          <cell r="Y1194"/>
          <cell r="Z1194"/>
          <cell r="AA1194">
            <v>11</v>
          </cell>
          <cell r="AB1194">
            <v>8</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นางอัญญมานี อินเหลา</v>
          </cell>
          <cell r="BM1194">
            <v>883263010688</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2038</v>
          </cell>
          <cell r="C1195">
            <v>1190</v>
          </cell>
          <cell r="D1195">
            <v>4</v>
          </cell>
          <cell r="E1195">
            <v>10</v>
          </cell>
          <cell r="F1195">
            <v>2565</v>
          </cell>
          <cell r="G1195">
            <v>800064292017</v>
          </cell>
          <cell r="H1195" t="str">
            <v>นาย</v>
          </cell>
          <cell r="I1195" t="str">
            <v>ฐิติวัฒน์</v>
          </cell>
          <cell r="J1195" t="str">
            <v>ตุวพลางกูร</v>
          </cell>
          <cell r="K1195">
            <v>3100400035735</v>
          </cell>
          <cell r="L1195" t="str">
            <v>มีโชคพลาซ่า</v>
          </cell>
          <cell r="M1195" t="str">
            <v>เชียงใหม่ 2</v>
          </cell>
          <cell r="N1195">
            <v>8</v>
          </cell>
          <cell r="O1195" t="str">
            <v>สินเชื่อธนาคารประชาชน</v>
          </cell>
          <cell r="P1195" t="str">
            <v>1.บุคคลค้ำประกัน</v>
          </cell>
          <cell r="Q1195">
            <v>127060</v>
          </cell>
          <cell r="R1195">
            <v>9990.83</v>
          </cell>
          <cell r="S1195" t="str">
            <v>แขวงเชียงใหม่</v>
          </cell>
          <cell r="T1195" t="str">
            <v>ผบ.2552</v>
          </cell>
          <cell r="U1195" t="str">
            <v>2563</v>
          </cell>
          <cell r="V1195" t="str">
            <v>ผบ.4885</v>
          </cell>
          <cell r="W1195">
            <v>2563</v>
          </cell>
          <cell r="X1195"/>
          <cell r="Y1195"/>
          <cell r="Z1195"/>
          <cell r="AA1195">
            <v>1</v>
          </cell>
          <cell r="AB1195">
            <v>7</v>
          </cell>
          <cell r="AC1195">
            <v>2563</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cell r="BI1195"/>
          <cell r="BJ1195"/>
          <cell r="BK1195"/>
          <cell r="BL1195" t="str">
            <v>นายฐิติวัฒน์ ตุวพลางกูร</v>
          </cell>
          <cell r="BM1195">
            <v>883262012555</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2039</v>
          </cell>
          <cell r="C1196">
            <v>1191</v>
          </cell>
          <cell r="D1196">
            <v>30</v>
          </cell>
          <cell r="E1196">
            <v>9</v>
          </cell>
          <cell r="F1196">
            <v>2565</v>
          </cell>
          <cell r="G1196">
            <v>800014213881</v>
          </cell>
          <cell r="H1196" t="str">
            <v>นาย</v>
          </cell>
          <cell r="I1196" t="str">
            <v>วุฒิชัย</v>
          </cell>
          <cell r="J1196" t="str">
            <v>แซ่ตั้ง</v>
          </cell>
          <cell r="K1196">
            <v>3501900463114</v>
          </cell>
          <cell r="L1196" t="str">
            <v>สารภี</v>
          </cell>
          <cell r="M1196" t="str">
            <v>เชียงใหม่ 3</v>
          </cell>
          <cell r="N1196">
            <v>8</v>
          </cell>
          <cell r="O1196" t="str">
            <v>สินเชื่อธนาคารประชาชน</v>
          </cell>
          <cell r="P1196" t="str">
            <v>1.บุคคลค้ำประกัน</v>
          </cell>
          <cell r="Q1196">
            <v>99182.720000000001</v>
          </cell>
          <cell r="R1196">
            <v>8862.4500000000007</v>
          </cell>
          <cell r="S1196" t="str">
            <v>แขวงเชียงใหม่</v>
          </cell>
          <cell r="T1196" t="str">
            <v>ผบ.13872</v>
          </cell>
          <cell r="U1196" t="str">
            <v>2559</v>
          </cell>
          <cell r="V1196" t="str">
            <v>ผบ.729</v>
          </cell>
          <cell r="W1196">
            <v>2560</v>
          </cell>
          <cell r="X1196"/>
          <cell r="Y1196"/>
          <cell r="Z1196"/>
          <cell r="AA1196">
            <v>20</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*สืบทั้ง3คน</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2040</v>
          </cell>
          <cell r="C1197">
            <v>1192</v>
          </cell>
          <cell r="D1197">
            <v>30</v>
          </cell>
          <cell r="E1197">
            <v>9</v>
          </cell>
          <cell r="F1197">
            <v>2565</v>
          </cell>
          <cell r="G1197">
            <v>853552001770</v>
          </cell>
          <cell r="H1197" t="str">
            <v>นาย</v>
          </cell>
          <cell r="I1197" t="str">
            <v>วุฒิชัย</v>
          </cell>
          <cell r="J1197" t="str">
            <v>แซ่ตั้ง</v>
          </cell>
          <cell r="K1197">
            <v>3501900463113</v>
          </cell>
          <cell r="L1197" t="str">
            <v>หางดง</v>
          </cell>
          <cell r="M1197" t="str">
            <v>เชียงใหม่ 3</v>
          </cell>
          <cell r="N1197">
            <v>8</v>
          </cell>
          <cell r="O1197" t="str">
            <v>สินเชื่อธนาคารประชาชน</v>
          </cell>
          <cell r="P1197" t="str">
            <v>1.บุคคลค้ำประกัน</v>
          </cell>
          <cell r="Q1197">
            <v>503133.56</v>
          </cell>
          <cell r="R1197">
            <v>49758.75</v>
          </cell>
          <cell r="S1197" t="str">
            <v>แขวงเชียงใหม่</v>
          </cell>
          <cell r="T1197" t="str">
            <v>ผบ.3226</v>
          </cell>
          <cell r="U1197" t="str">
            <v>2559</v>
          </cell>
          <cell r="V1197" t="str">
            <v>ผบ.364</v>
          </cell>
          <cell r="W1197">
            <v>2560</v>
          </cell>
          <cell r="X1197"/>
          <cell r="Y1197"/>
          <cell r="Z1197"/>
          <cell r="AA1197">
            <v>27</v>
          </cell>
          <cell r="AB1197">
            <v>2</v>
          </cell>
          <cell r="AC1197">
            <v>2560</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*ใช้ผลสืบของ 2340 เนื่อจากมีจำเลยคนเดียว</v>
          </cell>
          <cell r="BC1197"/>
          <cell r="BD1197"/>
          <cell r="BE1197"/>
          <cell r="BF1197"/>
          <cell r="BG1197"/>
          <cell r="BH1197"/>
          <cell r="BI1197"/>
          <cell r="BJ1197"/>
          <cell r="BK1197"/>
          <cell r="BL1197" t="str">
            <v>นายวุฒิชัย แซ่ตั้ง</v>
          </cell>
          <cell r="BM1197">
            <v>0</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2041</v>
          </cell>
          <cell r="C1198">
            <v>1193</v>
          </cell>
          <cell r="D1198">
            <v>30</v>
          </cell>
          <cell r="E1198">
            <v>9</v>
          </cell>
          <cell r="F1198">
            <v>2565</v>
          </cell>
          <cell r="G1198">
            <v>800005518579</v>
          </cell>
          <cell r="H1198" t="str">
            <v>จ.ส.ต.</v>
          </cell>
          <cell r="I1198" t="str">
            <v>พิสิษฎิ์ผล(เยียน)</v>
          </cell>
          <cell r="J1198" t="str">
            <v>ชุ่มเย็น</v>
          </cell>
          <cell r="K1198">
            <v>3501900181568</v>
          </cell>
          <cell r="L1198" t="str">
            <v>สารภี</v>
          </cell>
          <cell r="M1198" t="str">
            <v>เชียงใหม่ 3</v>
          </cell>
          <cell r="N1198">
            <v>8</v>
          </cell>
          <cell r="O1198" t="str">
            <v>สินเชื่อสวัสดิการ</v>
          </cell>
          <cell r="P1198" t="str">
            <v>1.บุคคลค้ำประกัน</v>
          </cell>
          <cell r="Q1198">
            <v>606590.15</v>
          </cell>
          <cell r="R1198">
            <v>233675.21</v>
          </cell>
          <cell r="S1198" t="str">
            <v>จังหวัดเชียงใหม่</v>
          </cell>
          <cell r="T1198" t="str">
            <v>ผบ.15855</v>
          </cell>
          <cell r="U1198" t="str">
            <v>2558</v>
          </cell>
          <cell r="V1198" t="str">
            <v>ผบ.2408</v>
          </cell>
          <cell r="W1198">
            <v>2558</v>
          </cell>
          <cell r="X1198"/>
          <cell r="Y1198"/>
          <cell r="Z1198"/>
          <cell r="AA1198">
            <v>25</v>
          </cell>
          <cell r="AB1198">
            <v>11</v>
          </cell>
          <cell r="AC1198">
            <v>2558</v>
          </cell>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cell r="BI1198"/>
          <cell r="BJ1198"/>
          <cell r="BK1198"/>
          <cell r="BL1198" t="str">
            <v>จ.ส.ต.พิสิษฎิ์ผล(เยียน) ชุ่มเย็น</v>
          </cell>
          <cell r="BM1198">
            <v>823757010036</v>
          </cell>
          <cell r="BN1198"/>
          <cell r="BO1198"/>
          <cell r="BP1198"/>
          <cell r="BQ1198"/>
          <cell r="BR1198"/>
          <cell r="BS1198"/>
          <cell r="BT1198"/>
          <cell r="BU1198" t="str">
            <v>จันทร์นิภา</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2042</v>
          </cell>
          <cell r="C1199">
            <v>1194</v>
          </cell>
          <cell r="D1199">
            <v>2</v>
          </cell>
          <cell r="E1199">
            <v>8</v>
          </cell>
          <cell r="F1199">
            <v>2565</v>
          </cell>
          <cell r="G1199">
            <v>800038966407</v>
          </cell>
          <cell r="H1199" t="str">
            <v>นางสาว</v>
          </cell>
          <cell r="I1199" t="str">
            <v>กรรณิการ์</v>
          </cell>
          <cell r="J1199" t="str">
            <v>วงค์ลังการ์</v>
          </cell>
          <cell r="K1199">
            <v>1509900499968</v>
          </cell>
          <cell r="L1199" t="str">
            <v>ถนนทิพย์เนตร</v>
          </cell>
          <cell r="M1199" t="str">
            <v>เชียงใหม่ 1</v>
          </cell>
          <cell r="N1199">
            <v>8</v>
          </cell>
          <cell r="O1199" t="str">
            <v>สินเชื่อธนาคารประชาชน</v>
          </cell>
          <cell r="P1199" t="str">
            <v>1.บุคคลค้ำประกัน</v>
          </cell>
          <cell r="Q1199">
            <v>97520</v>
          </cell>
          <cell r="R1199">
            <v>29047.08</v>
          </cell>
          <cell r="S1199" t="str">
            <v>จังหวัดฮอด</v>
          </cell>
          <cell r="T1199" t="str">
            <v>ผบ.1132</v>
          </cell>
          <cell r="U1199">
            <v>2561</v>
          </cell>
          <cell r="V1199" t="str">
            <v>ผบ.1398</v>
          </cell>
          <cell r="W1199">
            <v>2561</v>
          </cell>
          <cell r="X1199">
            <v>28</v>
          </cell>
          <cell r="Y1199">
            <v>11</v>
          </cell>
          <cell r="Z1199">
            <v>2561</v>
          </cell>
          <cell r="AA1199"/>
          <cell r="AB1199"/>
          <cell r="AC1199"/>
          <cell r="AD1199">
            <v>28</v>
          </cell>
          <cell r="AE1199">
            <v>11</v>
          </cell>
          <cell r="AF1199">
            <v>2561</v>
          </cell>
          <cell r="AG1199">
            <v>23</v>
          </cell>
          <cell r="AH1199">
            <v>4</v>
          </cell>
          <cell r="AI1199">
            <v>2562</v>
          </cell>
          <cell r="AJ1199"/>
          <cell r="AK1199"/>
          <cell r="AL1199"/>
          <cell r="AM1199"/>
          <cell r="AN1199"/>
          <cell r="AO1199"/>
          <cell r="AP1199"/>
          <cell r="AQ1199"/>
          <cell r="AR1199"/>
          <cell r="AS1199"/>
          <cell r="AT1199"/>
          <cell r="AU1199"/>
          <cell r="AV1199"/>
          <cell r="AW1199"/>
          <cell r="AX1199"/>
          <cell r="AY1199"/>
          <cell r="AZ1199"/>
          <cell r="BA1199"/>
          <cell r="BB1199" t="str">
            <v>สืบทรัพย์ สำนักงานอื่นฟ้อง (คำสั่ง 2/8/2565)</v>
          </cell>
          <cell r="BC1199"/>
          <cell r="BD1199"/>
          <cell r="BE1199"/>
          <cell r="BF1199"/>
          <cell r="BG1199"/>
          <cell r="BH1199"/>
          <cell r="BI1199"/>
          <cell r="BJ1199"/>
          <cell r="BK1199"/>
          <cell r="BL1199" t="str">
            <v>นางสาวกรรณิการ์ วงค์ลังการ์</v>
          </cell>
          <cell r="BM1199">
            <v>823561010657</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2043</v>
          </cell>
          <cell r="C1200">
            <v>1195</v>
          </cell>
          <cell r="D1200">
            <v>5</v>
          </cell>
          <cell r="E1200">
            <v>9</v>
          </cell>
          <cell r="F1200">
            <v>2565</v>
          </cell>
          <cell r="G1200">
            <v>800056466371</v>
          </cell>
          <cell r="H1200" t="str">
            <v>นาย</v>
          </cell>
          <cell r="I1200" t="str">
            <v>นพดล</v>
          </cell>
          <cell r="J1200" t="str">
            <v>ขาวสวย</v>
          </cell>
          <cell r="K1200">
            <v>3500500271666</v>
          </cell>
          <cell r="L1200" t="str">
            <v>ช้างคลาน</v>
          </cell>
          <cell r="M1200" t="str">
            <v>เชียงใหม่ 1</v>
          </cell>
          <cell r="N1200">
            <v>8</v>
          </cell>
          <cell r="O1200" t="str">
            <v>สินเชื่อธนาคารประชาชน</v>
          </cell>
          <cell r="P1200" t="str">
            <v>1.บุคคลค้ำประกัน</v>
          </cell>
          <cell r="Q1200">
            <v>83328</v>
          </cell>
          <cell r="R1200">
            <v>42322.74</v>
          </cell>
          <cell r="S1200" t="str">
            <v>แขวงเชียงใหม่</v>
          </cell>
          <cell r="T1200" t="str">
            <v>ผบE1984</v>
          </cell>
          <cell r="U1200">
            <v>2565</v>
          </cell>
          <cell r="V1200" t="str">
            <v>ผบE5483</v>
          </cell>
          <cell r="W1200">
            <v>2565</v>
          </cell>
          <cell r="X1200">
            <v>1</v>
          </cell>
          <cell r="Y1200">
            <v>8</v>
          </cell>
          <cell r="Z1200">
            <v>2565</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(คำสั่ง 5/9/2565)</v>
          </cell>
          <cell r="BC1200"/>
          <cell r="BD1200"/>
          <cell r="BE1200"/>
          <cell r="BF1200"/>
          <cell r="BG1200"/>
          <cell r="BH1200"/>
          <cell r="BI1200"/>
          <cell r="BJ1200"/>
          <cell r="BK1200"/>
          <cell r="BL1200" t="str">
            <v>นายนพดล ขาวสวย</v>
          </cell>
          <cell r="BM1200">
            <v>823560011126</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2044</v>
          </cell>
          <cell r="C1201">
            <v>1196</v>
          </cell>
          <cell r="D1201">
            <v>7</v>
          </cell>
          <cell r="E1201">
            <v>9</v>
          </cell>
          <cell r="F1201">
            <v>2565</v>
          </cell>
          <cell r="G1201">
            <v>800022288867</v>
          </cell>
          <cell r="H1201" t="str">
            <v>นาย</v>
          </cell>
          <cell r="I1201" t="str">
            <v xml:space="preserve">วรวิทย์ </v>
          </cell>
          <cell r="J1201" t="str">
            <v>พุกเข้ม</v>
          </cell>
          <cell r="K1201">
            <v>1609900006502</v>
          </cell>
          <cell r="L1201" t="str">
            <v>หนองหอย</v>
          </cell>
          <cell r="M1201" t="str">
            <v>เชียงใหม่ 1</v>
          </cell>
          <cell r="N1201">
            <v>8</v>
          </cell>
          <cell r="O1201" t="str">
            <v>สินเชื่อธนาคารประชาชน</v>
          </cell>
          <cell r="P1201" t="str">
            <v>1.บุคคลค้ำประกัน</v>
          </cell>
          <cell r="Q1201">
            <v>35552</v>
          </cell>
          <cell r="R1201">
            <v>14279.84</v>
          </cell>
          <cell r="S1201" t="str">
            <v>แขวงนครสวรรค์</v>
          </cell>
          <cell r="T1201" t="str">
            <v>ผบ.5493</v>
          </cell>
          <cell r="U1201">
            <v>2558</v>
          </cell>
          <cell r="V1201" t="str">
            <v>ผบ.5669</v>
          </cell>
          <cell r="W1201">
            <v>2558</v>
          </cell>
          <cell r="X1201">
            <v>23</v>
          </cell>
          <cell r="Y1201">
            <v>12</v>
          </cell>
          <cell r="Z1201">
            <v>2558</v>
          </cell>
          <cell r="AA1201"/>
          <cell r="AB1201"/>
          <cell r="AC1201"/>
          <cell r="AD1201">
            <v>23</v>
          </cell>
          <cell r="AE1201">
            <v>12</v>
          </cell>
          <cell r="AF1201">
            <v>2558</v>
          </cell>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7/9/2565)</v>
          </cell>
          <cell r="BC1201"/>
          <cell r="BD1201"/>
          <cell r="BE1201"/>
          <cell r="BF1201"/>
          <cell r="BG1201"/>
          <cell r="BH1201"/>
          <cell r="BI1201"/>
          <cell r="BJ1201"/>
          <cell r="BK1201"/>
          <cell r="BL1201" t="str">
            <v>นายวรวิทย์  พุกเข้ม</v>
          </cell>
          <cell r="BM1201">
            <v>883161020001</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2045</v>
          </cell>
          <cell r="C1202">
            <v>1197</v>
          </cell>
          <cell r="D1202">
            <v>12</v>
          </cell>
          <cell r="E1202">
            <v>9</v>
          </cell>
          <cell r="F1202">
            <v>2565</v>
          </cell>
          <cell r="G1202">
            <v>800033929228</v>
          </cell>
          <cell r="H1202" t="str">
            <v>นาย</v>
          </cell>
          <cell r="I1202" t="str">
            <v>ธเนศวร</v>
          </cell>
          <cell r="J1202" t="str">
            <v>จินดารัตน์</v>
          </cell>
          <cell r="K1202">
            <v>1549900047633</v>
          </cell>
          <cell r="L1202" t="str">
            <v>เชียงใหม่</v>
          </cell>
          <cell r="M1202" t="str">
            <v>เชียงใหม่ 1</v>
          </cell>
          <cell r="N1202">
            <v>8</v>
          </cell>
          <cell r="O1202" t="str">
            <v>สินเชื่อธนาคารประชาชน</v>
          </cell>
          <cell r="P1202" t="str">
            <v>1.บุคคลค้ำประกัน</v>
          </cell>
          <cell r="Q1202">
            <v>47221.66</v>
          </cell>
          <cell r="R1202">
            <v>7661.13</v>
          </cell>
          <cell r="S1202" t="str">
            <v>จังหวัดแพร่</v>
          </cell>
          <cell r="T1202" t="str">
            <v>ผบ.3376</v>
          </cell>
          <cell r="U1202">
            <v>2558</v>
          </cell>
          <cell r="V1202" t="str">
            <v>ผบ.190</v>
          </cell>
          <cell r="W1202">
            <v>2558</v>
          </cell>
          <cell r="X1202">
            <v>8</v>
          </cell>
          <cell r="Y1202">
            <v>2</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นายธเนศวร จินดารัตน์</v>
          </cell>
          <cell r="BM1202">
            <v>823558010508</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2046</v>
          </cell>
          <cell r="C1203">
            <v>1198</v>
          </cell>
          <cell r="D1203">
            <v>12</v>
          </cell>
          <cell r="E1203">
            <v>9</v>
          </cell>
          <cell r="F1203">
            <v>2565</v>
          </cell>
          <cell r="G1203">
            <v>800041047674</v>
          </cell>
          <cell r="H1203" t="str">
            <v>นางสาว</v>
          </cell>
          <cell r="I1203" t="str">
            <v>เนตรนรินทร์</v>
          </cell>
          <cell r="J1203" t="str">
            <v>ปินไข</v>
          </cell>
          <cell r="K1203">
            <v>1520800052513</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60000</v>
          </cell>
          <cell r="R1203">
            <v>11688.86</v>
          </cell>
          <cell r="S1203" t="str">
            <v>แขวงลำปาง</v>
          </cell>
          <cell r="T1203" t="str">
            <v>ผบ.1813</v>
          </cell>
          <cell r="U1203">
            <v>2559</v>
          </cell>
          <cell r="V1203" t="str">
            <v>ผบ.4646</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v>
          </cell>
          <cell r="BC1203"/>
          <cell r="BD1203"/>
          <cell r="BE1203"/>
          <cell r="BF1203"/>
          <cell r="BG1203"/>
          <cell r="BH1203"/>
          <cell r="BI1203"/>
          <cell r="BJ1203"/>
          <cell r="BK1203"/>
          <cell r="BL1203" t="str">
            <v>นางสาวเนตรนรินทร์ ปินไข</v>
          </cell>
          <cell r="BM1203">
            <v>823558011311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2047</v>
          </cell>
          <cell r="C1204">
            <v>1199</v>
          </cell>
          <cell r="D1204">
            <v>12</v>
          </cell>
          <cell r="E1204">
            <v>9</v>
          </cell>
          <cell r="F1204">
            <v>2565</v>
          </cell>
          <cell r="G1204">
            <v>800041050595</v>
          </cell>
          <cell r="H1204" t="str">
            <v>นาย</v>
          </cell>
          <cell r="I1204" t="str">
            <v>สงคราม</v>
          </cell>
          <cell r="J1204" t="str">
            <v>บุญปิง</v>
          </cell>
          <cell r="K1204">
            <v>1629900270081</v>
          </cell>
          <cell r="L1204" t="str">
            <v>ถนนทิพย์เนตร</v>
          </cell>
          <cell r="M1204" t="str">
            <v>เชียงใหม่ 1</v>
          </cell>
          <cell r="N1204">
            <v>8</v>
          </cell>
          <cell r="O1204" t="str">
            <v>สินเชื่อธนาคารประชาชน</v>
          </cell>
          <cell r="P1204" t="str">
            <v>1.บุคคลค้ำประกัน</v>
          </cell>
          <cell r="Q1204">
            <v>57500</v>
          </cell>
          <cell r="R1204">
            <v>10523.49</v>
          </cell>
          <cell r="S1204" t="str">
            <v>แขวงลำปาง</v>
          </cell>
          <cell r="T1204" t="str">
            <v>ผบ.1811</v>
          </cell>
          <cell r="U1204">
            <v>2559</v>
          </cell>
          <cell r="V1204" t="str">
            <v>ผบ.4644</v>
          </cell>
          <cell r="W1204">
            <v>2559</v>
          </cell>
          <cell r="X1204">
            <v>9</v>
          </cell>
          <cell r="Y1204">
            <v>8</v>
          </cell>
          <cell r="Z1204">
            <v>2559</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สำนักงานอื่นฟ้อง (คำสั่ง 12/9/2565)//รายงานส</v>
          </cell>
          <cell r="BC1204"/>
          <cell r="BD1204"/>
          <cell r="BE1204"/>
          <cell r="BF1204"/>
          <cell r="BG1204"/>
          <cell r="BH1204"/>
          <cell r="BI1204"/>
          <cell r="BJ1204"/>
          <cell r="BK1204"/>
          <cell r="BL1204" t="str">
            <v>นายสงคราม บุญปิง</v>
          </cell>
          <cell r="BM1204">
            <v>823558011281</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2048</v>
          </cell>
          <cell r="C1205">
            <v>1200</v>
          </cell>
          <cell r="D1205">
            <v>7</v>
          </cell>
          <cell r="E1205">
            <v>10</v>
          </cell>
          <cell r="F1205">
            <v>2565</v>
          </cell>
          <cell r="G1205">
            <v>800096429033</v>
          </cell>
          <cell r="H1205" t="str">
            <v>จ.ส.ต.หรือนาย</v>
          </cell>
          <cell r="I1205" t="str">
            <v>ทวีชัย</v>
          </cell>
          <cell r="J1205" t="str">
            <v>พีรพิพัฒน์</v>
          </cell>
          <cell r="K1205">
            <v>3570600004236</v>
          </cell>
          <cell r="L1205" t="str">
            <v>มหาวิทยาลัยเชียงใหม่</v>
          </cell>
          <cell r="M1205" t="str">
            <v>เชียงใหม่ 2</v>
          </cell>
          <cell r="N1205">
            <v>8</v>
          </cell>
          <cell r="O1205" t="str">
            <v>สินเชื่อธนาคารประชาชน</v>
          </cell>
          <cell r="P1205" t="str">
            <v>1.บุคคลค้ำประกัน</v>
          </cell>
          <cell r="Q1205">
            <v>32389.91</v>
          </cell>
          <cell r="R1205">
            <v>7115.04</v>
          </cell>
          <cell r="S1205" t="str">
            <v>แขวงเชียงใหม่</v>
          </cell>
          <cell r="T1205" t="str">
            <v>ผบ.884</v>
          </cell>
          <cell r="U1205">
            <v>2565</v>
          </cell>
          <cell r="V1205" t="str">
            <v>ผบ.1394</v>
          </cell>
          <cell r="W1205">
            <v>2565</v>
          </cell>
          <cell r="X1205">
            <v>29</v>
          </cell>
          <cell r="Y1205">
            <v>8</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จ.ส.ต.หรือนายทวีชัย พีรพิพัฒน์</v>
          </cell>
          <cell r="BM1205">
            <v>883265010198</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2049</v>
          </cell>
          <cell r="C1206">
            <v>1201</v>
          </cell>
          <cell r="D1206">
            <v>7</v>
          </cell>
          <cell r="E1206">
            <v>10</v>
          </cell>
          <cell r="F1206">
            <v>2565</v>
          </cell>
          <cell r="G1206">
            <v>800092782567</v>
          </cell>
          <cell r="H1206" t="str">
            <v>นาย</v>
          </cell>
          <cell r="I1206" t="str">
            <v>ยอดชัย</v>
          </cell>
          <cell r="J1206" t="str">
            <v>ตามิ</v>
          </cell>
          <cell r="K1206">
            <v>1500400085392</v>
          </cell>
          <cell r="L1206" t="str">
            <v>เชียงดาว</v>
          </cell>
          <cell r="M1206" t="str">
            <v>เชียงใหม่ 2</v>
          </cell>
          <cell r="N1206">
            <v>8</v>
          </cell>
          <cell r="O1206" t="str">
            <v>สินเชื่อแก้ไขปัญหาหนี้นอกระบบPSAระยะที่2</v>
          </cell>
          <cell r="P1206" t="str">
            <v>1.บุคคลค้ำประกัน</v>
          </cell>
          <cell r="Q1206">
            <v>27555.24</v>
          </cell>
          <cell r="R1206">
            <v>4490.3900000000003</v>
          </cell>
          <cell r="S1206" t="str">
            <v>แขวงเชียงดาว</v>
          </cell>
          <cell r="T1206" t="str">
            <v>ผบE264</v>
          </cell>
          <cell r="U1206">
            <v>2565</v>
          </cell>
          <cell r="V1206" t="str">
            <v>ผบE457</v>
          </cell>
          <cell r="W1206">
            <v>2565</v>
          </cell>
          <cell r="X1206">
            <v>18</v>
          </cell>
          <cell r="Y1206">
            <v>7</v>
          </cell>
          <cell r="Z1206">
            <v>2565</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นายยอดชัย ตามิ</v>
          </cell>
          <cell r="BM1206">
            <v>883265010222</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2050</v>
          </cell>
          <cell r="C1207">
            <v>1202</v>
          </cell>
          <cell r="D1207">
            <v>7</v>
          </cell>
          <cell r="E1207">
            <v>10</v>
          </cell>
          <cell r="F1207">
            <v>2565</v>
          </cell>
          <cell r="G1207">
            <v>800120355600</v>
          </cell>
          <cell r="H1207" t="str">
            <v>นางสาว</v>
          </cell>
          <cell r="I1207" t="str">
            <v>จุฑามาศ</v>
          </cell>
          <cell r="J1207" t="str">
            <v>กองเมือง</v>
          </cell>
          <cell r="K1207">
            <v>1102000091790</v>
          </cell>
          <cell r="L1207" t="str">
            <v>เชียงดาว</v>
          </cell>
          <cell r="M1207" t="str">
            <v>เชียงใหม่ 2</v>
          </cell>
          <cell r="N1207">
            <v>8</v>
          </cell>
          <cell r="O1207" t="str">
            <v>สินเชื่อผู้มีรายได้ประจำ Covid-19 (PSA)</v>
          </cell>
          <cell r="P1207" t="str">
            <v>1.บุคคลค้ำประกัน</v>
          </cell>
          <cell r="Q1207">
            <v>41662.76</v>
          </cell>
          <cell r="R1207">
            <v>3000.97</v>
          </cell>
          <cell r="S1207" t="str">
            <v>แขวงเชียงดาว</v>
          </cell>
          <cell r="T1207" t="str">
            <v>ผบE350</v>
          </cell>
          <cell r="U1207">
            <v>2565</v>
          </cell>
          <cell r="V1207" t="str">
            <v>ผบE516</v>
          </cell>
          <cell r="W1207">
            <v>2565</v>
          </cell>
          <cell r="X1207">
            <v>1</v>
          </cell>
          <cell r="Y1207">
            <v>8</v>
          </cell>
          <cell r="Z1207">
            <v>2565</v>
          </cell>
          <cell r="AA1207"/>
          <cell r="AB1207"/>
          <cell r="AC1207"/>
          <cell r="AD1207">
            <v>1</v>
          </cell>
          <cell r="AE1207">
            <v>8</v>
          </cell>
          <cell r="AF1207">
            <v>2565</v>
          </cell>
          <cell r="AG1207">
            <v>17</v>
          </cell>
          <cell r="AH1207">
            <v>10</v>
          </cell>
          <cell r="AI1207">
            <v>2565</v>
          </cell>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นางสาวจุฑามาศ กองเมือง</v>
          </cell>
          <cell r="BM1207">
            <v>883265010354</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2051</v>
          </cell>
          <cell r="C1208">
            <v>1203</v>
          </cell>
          <cell r="D1208">
            <v>7</v>
          </cell>
          <cell r="E1208">
            <v>10</v>
          </cell>
          <cell r="F1208">
            <v>2565</v>
          </cell>
          <cell r="G1208" t="str">
            <v>800120411056,
800089456845,
800113047784</v>
          </cell>
          <cell r="H1208" t="str">
            <v>นางสาว</v>
          </cell>
          <cell r="I1208" t="str">
            <v>ศศิธร</v>
          </cell>
          <cell r="J1208" t="str">
            <v>เหมยนาง</v>
          </cell>
          <cell r="K1208">
            <v>3501100348565</v>
          </cell>
          <cell r="L1208" t="str">
            <v>พร้าว</v>
          </cell>
          <cell r="M1208" t="str">
            <v>เชียงใหม่ 2</v>
          </cell>
          <cell r="N1208">
            <v>8</v>
          </cell>
          <cell r="O1208" t="str">
            <v>สินเชื่อเสริมพลังฐานราก (PSA), สินเชื่อพัฒนาองค์กรชุมชน (รายบุคคล), สินเชื่อผู้มีอาชีพอิสระ COVID-19 (PSA)</v>
          </cell>
          <cell r="P1208" t="str">
            <v>1.บุคคลค้ำประกัน</v>
          </cell>
          <cell r="Q1208">
            <v>41838.39</v>
          </cell>
          <cell r="R1208">
            <v>4727.0600000000004</v>
          </cell>
          <cell r="S1208" t="str">
            <v>แขวงเชียงดาว</v>
          </cell>
          <cell r="T1208" t="str">
            <v>ผบE351</v>
          </cell>
          <cell r="U1208">
            <v>2565</v>
          </cell>
          <cell r="V1208" t="str">
            <v>ผบE508</v>
          </cell>
          <cell r="W1208">
            <v>2565</v>
          </cell>
          <cell r="X1208"/>
          <cell r="Y1208"/>
          <cell r="Z1208"/>
          <cell r="AA1208">
            <v>1</v>
          </cell>
          <cell r="AB1208">
            <v>8</v>
          </cell>
          <cell r="AC1208">
            <v>2565</v>
          </cell>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นางสาวศศิธร เหมยนาง</v>
          </cell>
          <cell r="BM1208">
            <v>883265010358</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2052</v>
          </cell>
          <cell r="C1209">
            <v>1204</v>
          </cell>
          <cell r="D1209">
            <v>7</v>
          </cell>
          <cell r="E1209">
            <v>10</v>
          </cell>
          <cell r="F1209">
            <v>2565</v>
          </cell>
          <cell r="G1209">
            <v>800096869139</v>
          </cell>
          <cell r="H1209" t="str">
            <v>นาย</v>
          </cell>
          <cell r="I1209" t="str">
            <v>ณฤการ</v>
          </cell>
          <cell r="J1209" t="str">
            <v>เพชรญามณี</v>
          </cell>
          <cell r="K1209">
            <v>3501100153861</v>
          </cell>
          <cell r="L1209" t="str">
            <v>พร้าว</v>
          </cell>
          <cell r="M1209" t="str">
            <v>เชียงใหม่ 2</v>
          </cell>
          <cell r="N1209">
            <v>8</v>
          </cell>
          <cell r="O1209" t="str">
            <v xml:space="preserve"> สินเชื่อพัฒนาองค์กรชุมชน (รายบุคคล)</v>
          </cell>
          <cell r="P1209" t="str">
            <v>1.บุคคลค้ำประกัน</v>
          </cell>
          <cell r="Q1209">
            <v>30000</v>
          </cell>
          <cell r="R1209">
            <v>7325.59</v>
          </cell>
          <cell r="S1209" t="str">
            <v>แขวงเชียงดาว</v>
          </cell>
          <cell r="T1209" t="str">
            <v>ผบE407</v>
          </cell>
          <cell r="U1209">
            <v>2565</v>
          </cell>
          <cell r="V1209" t="str">
            <v>ผบE537</v>
          </cell>
          <cell r="W1209">
            <v>2565</v>
          </cell>
          <cell r="X1209">
            <v>3</v>
          </cell>
          <cell r="Y1209">
            <v>8</v>
          </cell>
          <cell r="Z1209">
            <v>2565</v>
          </cell>
          <cell r="AA1209"/>
          <cell r="AB1209"/>
          <cell r="AC1209"/>
          <cell r="AD1209">
            <v>3</v>
          </cell>
          <cell r="AE1209">
            <v>8</v>
          </cell>
          <cell r="AF1209">
            <v>2565</v>
          </cell>
          <cell r="AG1209">
            <v>31</v>
          </cell>
          <cell r="AH1209">
            <v>10</v>
          </cell>
          <cell r="AI1209">
            <v>2565</v>
          </cell>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นายณฤการ เพชรญามณี</v>
          </cell>
          <cell r="BM1209">
            <v>883265010390</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2053</v>
          </cell>
          <cell r="C1210">
            <v>1205</v>
          </cell>
          <cell r="D1210">
            <v>7</v>
          </cell>
          <cell r="E1210">
            <v>10</v>
          </cell>
          <cell r="F1210">
            <v>2565</v>
          </cell>
          <cell r="G1210">
            <v>800087294438</v>
          </cell>
          <cell r="H1210" t="str">
            <v>นาง</v>
          </cell>
          <cell r="I1210" t="str">
            <v>เล็ก</v>
          </cell>
          <cell r="J1210" t="str">
            <v>คำวินิจ</v>
          </cell>
          <cell r="K1210">
            <v>3500900028238</v>
          </cell>
          <cell r="L1210" t="str">
            <v>ฝาง</v>
          </cell>
          <cell r="M1210" t="str">
            <v>เชียงใหม่ 2</v>
          </cell>
          <cell r="N1210">
            <v>8</v>
          </cell>
          <cell r="O1210" t="str">
            <v xml:space="preserve"> สินเชื่อพัฒนาองค์กรชุมชน (รายบุคคล)</v>
          </cell>
          <cell r="P1210" t="str">
            <v>1.บุคคลค้ำประกัน</v>
          </cell>
          <cell r="Q1210">
            <v>82448.160000000003</v>
          </cell>
          <cell r="R1210">
            <v>16214.28</v>
          </cell>
          <cell r="S1210" t="str">
            <v>จังหวัดฝาง</v>
          </cell>
          <cell r="T1210" t="str">
            <v>ผบE474</v>
          </cell>
          <cell r="U1210">
            <v>2565</v>
          </cell>
          <cell r="V1210" t="str">
            <v>ผบE636</v>
          </cell>
          <cell r="W1210">
            <v>2565</v>
          </cell>
          <cell r="X1210">
            <v>16</v>
          </cell>
          <cell r="Y1210">
            <v>8</v>
          </cell>
          <cell r="Z1210">
            <v>2565</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นางเล็ก คำวินิจ</v>
          </cell>
          <cell r="BM1210">
            <v>883265010388</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2054</v>
          </cell>
          <cell r="C1211">
            <v>1206</v>
          </cell>
          <cell r="D1211">
            <v>7</v>
          </cell>
          <cell r="E1211">
            <v>10</v>
          </cell>
          <cell r="F1211">
            <v>2565</v>
          </cell>
          <cell r="G1211">
            <v>800091575582</v>
          </cell>
          <cell r="H1211" t="str">
            <v>นาง</v>
          </cell>
          <cell r="I1211" t="str">
            <v>สุมาลี</v>
          </cell>
          <cell r="J1211" t="str">
            <v>ดีทอง</v>
          </cell>
          <cell r="K1211">
            <v>3500900028238</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36657.919999999998</v>
          </cell>
          <cell r="R1211">
            <v>11119.47</v>
          </cell>
          <cell r="S1211" t="str">
            <v>จังหวัดฝาง</v>
          </cell>
          <cell r="T1211" t="str">
            <v>ผบE476</v>
          </cell>
          <cell r="U1211">
            <v>2565</v>
          </cell>
          <cell r="V1211" t="str">
            <v>ผบE638</v>
          </cell>
          <cell r="W1211">
            <v>2565</v>
          </cell>
          <cell r="X1211"/>
          <cell r="Y1211"/>
          <cell r="Z1211"/>
          <cell r="AA1211">
            <v>16</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นางสุมาลี ดีทอง</v>
          </cell>
          <cell r="BM1211">
            <v>883265010383</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2055</v>
          </cell>
          <cell r="C1212">
            <v>1207</v>
          </cell>
          <cell r="D1212">
            <v>7</v>
          </cell>
          <cell r="E1212">
            <v>10</v>
          </cell>
          <cell r="F1212">
            <v>2565</v>
          </cell>
          <cell r="G1212">
            <v>800094262592</v>
          </cell>
          <cell r="H1212" t="str">
            <v>นาย</v>
          </cell>
          <cell r="I1212" t="str">
            <v>จันทร์ทรัพย์</v>
          </cell>
          <cell r="J1212" t="str">
            <v>ทีนคร</v>
          </cell>
          <cell r="K1212">
            <v>3610700274587</v>
          </cell>
          <cell r="L1212" t="str">
            <v>ฝาง</v>
          </cell>
          <cell r="M1212" t="str">
            <v>เชียงใหม่ 2</v>
          </cell>
          <cell r="N1212">
            <v>8</v>
          </cell>
          <cell r="O1212" t="str">
            <v>สินเชื่อแก้ไขปัญหาหนี้นอกระบบPSAระยะที่2</v>
          </cell>
          <cell r="P1212" t="str">
            <v>1.บุคคลค้ำประกัน</v>
          </cell>
          <cell r="Q1212">
            <v>33729.019999999997</v>
          </cell>
          <cell r="R1212">
            <v>7620.48</v>
          </cell>
          <cell r="S1212" t="str">
            <v>จังหวัดฝาง</v>
          </cell>
          <cell r="T1212" t="str">
            <v>ผบE470</v>
          </cell>
          <cell r="U1212">
            <v>2565</v>
          </cell>
          <cell r="V1212" t="str">
            <v>ผบE590</v>
          </cell>
          <cell r="W1212">
            <v>2565</v>
          </cell>
          <cell r="X1212"/>
          <cell r="Y1212"/>
          <cell r="Z1212"/>
          <cell r="AA1212">
            <v>2</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นายจันทร์ทรัพย์ ทีนคร</v>
          </cell>
          <cell r="BM1212">
            <v>883265010382</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2056</v>
          </cell>
          <cell r="C1213">
            <v>1208</v>
          </cell>
          <cell r="D1213">
            <v>7</v>
          </cell>
          <cell r="E1213">
            <v>10</v>
          </cell>
          <cell r="F1213">
            <v>2565</v>
          </cell>
          <cell r="G1213">
            <v>800087289685</v>
          </cell>
          <cell r="H1213" t="str">
            <v>นาง</v>
          </cell>
          <cell r="I1213" t="str">
            <v>อำพร</v>
          </cell>
          <cell r="J1213" t="str">
            <v>พระเจริญ</v>
          </cell>
          <cell r="K1213">
            <v>3500900026642</v>
          </cell>
          <cell r="L1213" t="str">
            <v>ฝาง</v>
          </cell>
          <cell r="M1213" t="str">
            <v>เชียงใหม่ 2</v>
          </cell>
          <cell r="N1213">
            <v>8</v>
          </cell>
          <cell r="O1213" t="str">
            <v>สินเชื่อพัฒนาองค์กรชุมชน (รายบุคคล)</v>
          </cell>
          <cell r="P1213" t="str">
            <v>1.บุคคลค้ำประกัน</v>
          </cell>
          <cell r="Q1213">
            <v>82448.160000000003</v>
          </cell>
          <cell r="R1213">
            <v>15016.07</v>
          </cell>
          <cell r="S1213" t="str">
            <v>จังหวัดฝาง</v>
          </cell>
          <cell r="T1213" t="str">
            <v>ผบE475</v>
          </cell>
          <cell r="U1213">
            <v>2565</v>
          </cell>
          <cell r="V1213" t="str">
            <v>ผบE637</v>
          </cell>
          <cell r="W1213">
            <v>2565</v>
          </cell>
          <cell r="X1213"/>
          <cell r="Y1213"/>
          <cell r="Z1213"/>
          <cell r="AA1213">
            <v>16</v>
          </cell>
          <cell r="AB1213">
            <v>8</v>
          </cell>
          <cell r="AC1213">
            <v>2565</v>
          </cell>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นางอำพร พระเจริญ</v>
          </cell>
          <cell r="BM1213">
            <v>883265010389</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2057</v>
          </cell>
          <cell r="C1214">
            <v>1209</v>
          </cell>
          <cell r="D1214">
            <v>7</v>
          </cell>
          <cell r="E1214">
            <v>10</v>
          </cell>
          <cell r="F1214">
            <v>2565</v>
          </cell>
          <cell r="G1214">
            <v>800099922323</v>
          </cell>
          <cell r="H1214" t="str">
            <v>นาย</v>
          </cell>
          <cell r="I1214" t="str">
            <v>ศักดิ์ชัย</v>
          </cell>
          <cell r="J1214" t="str">
            <v>เมธากวินวงศ์</v>
          </cell>
          <cell r="K1214">
            <v>3120101844747</v>
          </cell>
          <cell r="L1214" t="str">
            <v>ฝาง</v>
          </cell>
          <cell r="M1214" t="str">
            <v>เชียงใหม่ 2</v>
          </cell>
          <cell r="N1214">
            <v>8</v>
          </cell>
          <cell r="O1214" t="str">
            <v>สินเชื่อ ธปช. เพื่อผู้มีสวัสดีการแห่งรัฐ</v>
          </cell>
          <cell r="P1214" t="str">
            <v>2.หลักทรัพย์ค้ำประกัน</v>
          </cell>
          <cell r="Q1214">
            <v>44996</v>
          </cell>
          <cell r="R1214">
            <v>9352.2199999999993</v>
          </cell>
          <cell r="S1214" t="str">
            <v>จังหวัดฝาง</v>
          </cell>
          <cell r="T1214" t="str">
            <v>ผบE473</v>
          </cell>
          <cell r="U1214">
            <v>2565</v>
          </cell>
          <cell r="V1214" t="str">
            <v>ผบE657</v>
          </cell>
          <cell r="W1214">
            <v>2565</v>
          </cell>
          <cell r="X1214">
            <v>23</v>
          </cell>
          <cell r="Y1214">
            <v>8</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นายศักดิ์ชัย เมธากวินวงศ์</v>
          </cell>
          <cell r="BM1214">
            <v>883265010386</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2058</v>
          </cell>
          <cell r="C1215">
            <v>1210</v>
          </cell>
          <cell r="D1215">
            <v>7</v>
          </cell>
          <cell r="E1215">
            <v>10</v>
          </cell>
          <cell r="F1215">
            <v>2565</v>
          </cell>
          <cell r="G1215">
            <v>800100430894</v>
          </cell>
          <cell r="H1215" t="str">
            <v>นาย</v>
          </cell>
          <cell r="I1215" t="str">
            <v>ธนกฤต</v>
          </cell>
          <cell r="J1215" t="str">
            <v>วงศ์ร้อย</v>
          </cell>
          <cell r="K1215">
            <v>1500900024571</v>
          </cell>
          <cell r="L1215" t="str">
            <v>ฝาง</v>
          </cell>
          <cell r="M1215" t="str">
            <v>เชียงใหม่ 2</v>
          </cell>
          <cell r="N1215">
            <v>8</v>
          </cell>
          <cell r="O1215" t="str">
            <v>สินเชื่อธนาคารประชาชน</v>
          </cell>
          <cell r="P1215" t="str">
            <v>1.บุคคลค้ำประกัน</v>
          </cell>
          <cell r="Q1215">
            <v>33704.019999999997</v>
          </cell>
          <cell r="R1215">
            <v>8413.94</v>
          </cell>
          <cell r="S1215" t="str">
            <v>จังหวัดฝาง</v>
          </cell>
          <cell r="T1215" t="str">
            <v>ผบE472</v>
          </cell>
          <cell r="U1215">
            <v>2565</v>
          </cell>
          <cell r="V1215" t="str">
            <v>ผบE591</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นายธนกฤต วงศ์ร้อย</v>
          </cell>
          <cell r="BM1215">
            <v>883265010385</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2059</v>
          </cell>
          <cell r="C1216">
            <v>1211</v>
          </cell>
          <cell r="D1216">
            <v>7</v>
          </cell>
          <cell r="E1216">
            <v>10</v>
          </cell>
          <cell r="F1216">
            <v>2565</v>
          </cell>
          <cell r="G1216">
            <v>800089010436</v>
          </cell>
          <cell r="H1216" t="str">
            <v>นาง</v>
          </cell>
          <cell r="I1216" t="str">
            <v>ศิริขวัญ</v>
          </cell>
          <cell r="J1216" t="str">
            <v>ตาวงค์</v>
          </cell>
          <cell r="K1216">
            <v>3501000262723</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37162</v>
          </cell>
          <cell r="R1216">
            <v>8854.33</v>
          </cell>
          <cell r="S1216" t="str">
            <v>จังหวัดฝาง</v>
          </cell>
          <cell r="T1216" t="str">
            <v>ผบE469</v>
          </cell>
          <cell r="U1216">
            <v>2565</v>
          </cell>
          <cell r="V1216" t="str">
            <v>ผบE593</v>
          </cell>
          <cell r="W1216">
            <v>2565</v>
          </cell>
          <cell r="X1216"/>
          <cell r="Y1216"/>
          <cell r="Z1216"/>
          <cell r="AA1216">
            <v>2</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นางศิริขวัญ ตาวงค์</v>
          </cell>
          <cell r="BM1216">
            <v>883265010394</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2060</v>
          </cell>
          <cell r="C1217">
            <v>1212</v>
          </cell>
          <cell r="D1217">
            <v>7</v>
          </cell>
          <cell r="E1217">
            <v>10</v>
          </cell>
          <cell r="F1217">
            <v>2565</v>
          </cell>
          <cell r="G1217">
            <v>800095714658</v>
          </cell>
          <cell r="H1217" t="str">
            <v>นางสาวหรือนาง</v>
          </cell>
          <cell r="I1217" t="str">
            <v>สร้อยสุรีย์</v>
          </cell>
          <cell r="J1217" t="str">
            <v>มูลทินหรือบุดดา</v>
          </cell>
          <cell r="K1217">
            <v>1501000005449</v>
          </cell>
          <cell r="L1217" t="str">
            <v>แม่อาย</v>
          </cell>
          <cell r="M1217" t="str">
            <v>เชียงใหม่ 2</v>
          </cell>
          <cell r="N1217">
            <v>8</v>
          </cell>
          <cell r="O1217" t="str">
            <v>สินเชื่อแก้ไขปัญหาหนี้นอกระบบPSAระยะที่2</v>
          </cell>
          <cell r="P1217" t="str">
            <v>1.บุคคลค้ำประกัน</v>
          </cell>
          <cell r="Q1217">
            <v>41749.89</v>
          </cell>
          <cell r="R1217">
            <v>7527.76</v>
          </cell>
          <cell r="S1217" t="str">
            <v>จังหวัดฝาง</v>
          </cell>
          <cell r="T1217" t="str">
            <v>ผบE478</v>
          </cell>
          <cell r="U1217">
            <v>2565</v>
          </cell>
          <cell r="V1217" t="str">
            <v>ผบE639</v>
          </cell>
          <cell r="W1217">
            <v>2565</v>
          </cell>
          <cell r="X1217"/>
          <cell r="Y1217"/>
          <cell r="Z1217"/>
          <cell r="AA1217">
            <v>16</v>
          </cell>
          <cell r="AB1217">
            <v>8</v>
          </cell>
          <cell r="AC1217">
            <v>2565</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 (คำสั่ง 7/10/2565)</v>
          </cell>
          <cell r="BC1217"/>
          <cell r="BD1217"/>
          <cell r="BE1217"/>
          <cell r="BF1217"/>
          <cell r="BG1217"/>
          <cell r="BH1217"/>
          <cell r="BI1217"/>
          <cell r="BJ1217"/>
          <cell r="BK1217"/>
          <cell r="BL1217" t="str">
            <v>นางสาวหรือนางสร้อยสุรีย์ มูลทินหรือบุดดา</v>
          </cell>
          <cell r="BM1217">
            <v>883265010393</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2061</v>
          </cell>
          <cell r="C1218">
            <v>1213</v>
          </cell>
          <cell r="D1218">
            <v>10</v>
          </cell>
          <cell r="E1218">
            <v>10</v>
          </cell>
          <cell r="F1218">
            <v>2565</v>
          </cell>
          <cell r="G1218">
            <v>800066663652</v>
          </cell>
          <cell r="H1218" t="str">
            <v>นาย</v>
          </cell>
          <cell r="I1218" t="str">
            <v>ณัฐกานต์</v>
          </cell>
          <cell r="J1218" t="str">
            <v>คำสุข</v>
          </cell>
          <cell r="K1218">
            <v>1500800074843</v>
          </cell>
          <cell r="L1218" t="str">
            <v>มหาวิทยาลัยเชียงใหม่</v>
          </cell>
          <cell r="M1218" t="str">
            <v>เชียงใหม่ 2</v>
          </cell>
          <cell r="N1218">
            <v>8</v>
          </cell>
          <cell r="O1218" t="str">
            <v>สินเชื่อธนาคารประชาชน</v>
          </cell>
          <cell r="P1218" t="str">
            <v>1.บุคคลค้ำประกัน</v>
          </cell>
          <cell r="Q1218">
            <v>40826</v>
          </cell>
          <cell r="R1218">
            <v>10928.9</v>
          </cell>
          <cell r="S1218" t="str">
            <v>แขวงเชียงใหม่</v>
          </cell>
          <cell r="T1218" t="str">
            <v>ผบ.8267</v>
          </cell>
          <cell r="U1218">
            <v>2562</v>
          </cell>
          <cell r="V1218" t="str">
            <v>ผบ.8138</v>
          </cell>
          <cell r="W1218">
            <v>2562</v>
          </cell>
          <cell r="X1218"/>
          <cell r="Y1218"/>
          <cell r="Z1218"/>
          <cell r="AA1218">
            <v>27</v>
          </cell>
          <cell r="AB1218">
            <v>8</v>
          </cell>
          <cell r="AC1218">
            <v>2562</v>
          </cell>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สืบทรัพย์สำนักงานอื่นฟ้อง (คำสั่ง 10/10/2565)</v>
          </cell>
          <cell r="BC1218"/>
          <cell r="BD1218"/>
          <cell r="BE1218"/>
          <cell r="BF1218"/>
          <cell r="BG1218"/>
          <cell r="BH1218"/>
          <cell r="BI1218"/>
          <cell r="BJ1218"/>
          <cell r="BK1218"/>
          <cell r="BL1218" t="str">
            <v>นายณัฐกานต์ คำสุข</v>
          </cell>
          <cell r="BM1218">
            <v>0</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2062</v>
          </cell>
          <cell r="C1219">
            <v>1214</v>
          </cell>
          <cell r="D1219">
            <v>19</v>
          </cell>
          <cell r="E1219">
            <v>10</v>
          </cell>
          <cell r="F1219">
            <v>2565</v>
          </cell>
          <cell r="G1219">
            <v>800089599222</v>
          </cell>
          <cell r="H1219" t="str">
            <v>นาง</v>
          </cell>
          <cell r="I1219" t="str">
            <v>กัญญารัตน์</v>
          </cell>
          <cell r="J1219" t="str">
            <v>กาบศรี</v>
          </cell>
          <cell r="K1219">
            <v>5500100040230</v>
          </cell>
          <cell r="L1219" t="str">
            <v>หนองหอย</v>
          </cell>
          <cell r="M1219" t="str">
            <v>เชียงใหม่ 2</v>
          </cell>
          <cell r="N1219">
            <v>8</v>
          </cell>
          <cell r="O1219" t="str">
            <v>สินเชื่อแก้ไขปัญหาหนี้นอกระบบPSAระยะที่2</v>
          </cell>
          <cell r="P1219" t="str">
            <v>1.บุคคลค้ำประกัน</v>
          </cell>
          <cell r="Q1219">
            <v>42123.22</v>
          </cell>
          <cell r="R1219">
            <v>11096.91</v>
          </cell>
          <cell r="S1219" t="str">
            <v>แขวงเชียงใหม่</v>
          </cell>
          <cell r="T1219" t="str">
            <v>ผบE789</v>
          </cell>
          <cell r="U1219">
            <v>2565</v>
          </cell>
          <cell r="V1219" t="str">
            <v>ผบE2092</v>
          </cell>
          <cell r="W1219">
            <v>2565</v>
          </cell>
          <cell r="X1219">
            <v>3</v>
          </cell>
          <cell r="Y1219">
            <v>5</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 (คำสั่ง 19/10/2565)</v>
          </cell>
          <cell r="BC1219"/>
          <cell r="BD1219"/>
          <cell r="BE1219"/>
          <cell r="BF1219"/>
          <cell r="BG1219"/>
          <cell r="BH1219"/>
          <cell r="BI1219"/>
          <cell r="BJ1219"/>
          <cell r="BK1219"/>
          <cell r="BL1219" t="str">
            <v>นางกัญญารัตน์ กาบศรี</v>
          </cell>
          <cell r="BM1219">
            <v>883163010407</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2063</v>
          </cell>
          <cell r="C1220">
            <v>1215</v>
          </cell>
          <cell r="D1220">
            <v>25</v>
          </cell>
          <cell r="E1220">
            <v>10</v>
          </cell>
          <cell r="F1220">
            <v>2565</v>
          </cell>
          <cell r="G1220">
            <v>800090253900</v>
          </cell>
          <cell r="H1220" t="str">
            <v>นาย</v>
          </cell>
          <cell r="I1220" t="str">
            <v xml:space="preserve">นัทธพงศ์ </v>
          </cell>
          <cell r="J1220" t="str">
            <v>นิ่มไพโรจน์</v>
          </cell>
          <cell r="K1220">
            <v>5501100016861</v>
          </cell>
          <cell r="L1220" t="str">
            <v>สันกำแพง</v>
          </cell>
          <cell r="M1220" t="str">
            <v>เชียงใหม่ 3</v>
          </cell>
          <cell r="N1220">
            <v>8</v>
          </cell>
          <cell r="O1220"/>
          <cell r="P1220"/>
          <cell r="Q1220">
            <v>1654252.67</v>
          </cell>
          <cell r="R1220">
            <v>199029.57</v>
          </cell>
          <cell r="S1220" t="str">
            <v>จังหวัดเชียงใหม่</v>
          </cell>
          <cell r="T1220" t="str">
            <v>ผบ.13640</v>
          </cell>
          <cell r="U1220">
            <v>2563</v>
          </cell>
          <cell r="V1220" t="str">
            <v>ผบ.1337</v>
          </cell>
          <cell r="W1220">
            <v>2563</v>
          </cell>
          <cell r="X1220"/>
          <cell r="Y1220"/>
          <cell r="Z1220"/>
          <cell r="AA1220">
            <v>10</v>
          </cell>
          <cell r="AB1220">
            <v>3</v>
          </cell>
          <cell r="AC1220">
            <v>2563</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นายนัทธพงศ์  นิ่มไพโรจน์</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2064</v>
          </cell>
          <cell r="C1221">
            <v>1216</v>
          </cell>
          <cell r="D1221">
            <v>25</v>
          </cell>
          <cell r="E1221">
            <v>10</v>
          </cell>
          <cell r="F1221">
            <v>2565</v>
          </cell>
          <cell r="G1221">
            <v>800097006228</v>
          </cell>
          <cell r="H1221" t="str">
            <v>นางสาว</v>
          </cell>
          <cell r="I1221" t="str">
            <v>บุญมี</v>
          </cell>
          <cell r="J1221" t="str">
            <v>คำจันทร์</v>
          </cell>
          <cell r="K1221">
            <v>3401000769870</v>
          </cell>
          <cell r="L1221" t="str">
            <v>บ่อสร้าง</v>
          </cell>
          <cell r="M1221" t="str">
            <v>เชียงใหม่ 3</v>
          </cell>
          <cell r="N1221">
            <v>8</v>
          </cell>
          <cell r="O1221"/>
          <cell r="P1221"/>
          <cell r="Q1221">
            <v>28332</v>
          </cell>
          <cell r="R1221">
            <v>6579.87</v>
          </cell>
          <cell r="S1221" t="str">
            <v>จังหวัดพล</v>
          </cell>
          <cell r="T1221" t="str">
            <v>ผบE1021</v>
          </cell>
          <cell r="U1221">
            <v>2564</v>
          </cell>
          <cell r="V1221" t="str">
            <v>ผบE1115</v>
          </cell>
          <cell r="W1221">
            <v>2564</v>
          </cell>
          <cell r="X1221">
            <v>6</v>
          </cell>
          <cell r="Y1221">
            <v>7</v>
          </cell>
          <cell r="Z1221">
            <v>2564</v>
          </cell>
          <cell r="AA1221">
            <v>6</v>
          </cell>
          <cell r="AB1221">
            <v>7</v>
          </cell>
          <cell r="AC1221">
            <v>2564</v>
          </cell>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25/10/2565)</v>
          </cell>
          <cell r="BC1221"/>
          <cell r="BD1221"/>
          <cell r="BE1221"/>
          <cell r="BF1221"/>
          <cell r="BG1221"/>
          <cell r="BH1221"/>
          <cell r="BI1221"/>
          <cell r="BJ1221"/>
          <cell r="BK1221"/>
          <cell r="BL1221" t="str">
            <v>นางสาวบุญมี คำจันทร์</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2065</v>
          </cell>
          <cell r="C1222">
            <v>1217</v>
          </cell>
          <cell r="D1222">
            <v>31</v>
          </cell>
          <cell r="E1222">
            <v>10</v>
          </cell>
          <cell r="F1222">
            <v>2565</v>
          </cell>
          <cell r="G1222">
            <v>800043505190</v>
          </cell>
          <cell r="H1222" t="str">
            <v>นางสาว</v>
          </cell>
          <cell r="I1222" t="str">
            <v>ทิพา</v>
          </cell>
          <cell r="J1222" t="str">
            <v>ชลาวา</v>
          </cell>
          <cell r="K1222">
            <v>3539900285948</v>
          </cell>
          <cell r="L1222" t="str">
            <v>บวกครกหลวง</v>
          </cell>
          <cell r="M1222" t="str">
            <v>เชียงใหม่ 3</v>
          </cell>
          <cell r="N1222">
            <v>8</v>
          </cell>
          <cell r="O1222" t="str">
            <v>สินเชื่อที่อยู่อาศัย</v>
          </cell>
          <cell r="P1222" t="str">
            <v>2.หลักทรัพย์ค้ำประกัน</v>
          </cell>
          <cell r="Q1222">
            <v>2318895.09</v>
          </cell>
          <cell r="R1222">
            <v>332628.59000000003</v>
          </cell>
          <cell r="S1222" t="str">
            <v>จังหวัดเชียงใหม่</v>
          </cell>
          <cell r="T1222" t="str">
            <v>ผบ.2002</v>
          </cell>
          <cell r="U1222">
            <v>2559</v>
          </cell>
          <cell r="V1222" t="str">
            <v>ผบ.2074</v>
          </cell>
          <cell r="W1222">
            <v>2559</v>
          </cell>
          <cell r="X1222">
            <v>5</v>
          </cell>
          <cell r="Y1222">
            <v>9</v>
          </cell>
          <cell r="Z1222">
            <v>2559</v>
          </cell>
          <cell r="AA1222"/>
          <cell r="AB1222"/>
          <cell r="AC1222"/>
          <cell r="AD1222">
            <v>20</v>
          </cell>
          <cell r="AE1222">
            <v>9</v>
          </cell>
          <cell r="AF1222">
            <v>2559</v>
          </cell>
          <cell r="AG1222">
            <v>6</v>
          </cell>
          <cell r="AH1222">
            <v>12</v>
          </cell>
          <cell r="AI1222">
            <v>2559</v>
          </cell>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31/10/2565)</v>
          </cell>
          <cell r="BC1222"/>
          <cell r="BD1222"/>
          <cell r="BE1222"/>
          <cell r="BF1222"/>
          <cell r="BG1222"/>
          <cell r="BH1222"/>
          <cell r="BI1222"/>
          <cell r="BJ1222"/>
          <cell r="BK1222"/>
          <cell r="BL1222" t="str">
            <v>นางสาวทิพา ชลาวา</v>
          </cell>
          <cell r="BM1222">
            <v>0</v>
          </cell>
          <cell r="BN1222"/>
          <cell r="BO1222"/>
          <cell r="BP1222"/>
          <cell r="BQ1222"/>
          <cell r="BR1222"/>
          <cell r="BS1222"/>
          <cell r="BT1222"/>
          <cell r="BU1222" t="str">
            <v>วรกมล</v>
          </cell>
          <cell r="BV1222"/>
          <cell r="BW1222"/>
          <cell r="BX1222"/>
          <cell r="BY1222"/>
          <cell r="BZ1222"/>
          <cell r="CA1222"/>
          <cell r="CB1222"/>
          <cell r="CC1222"/>
          <cell r="CD1222"/>
          <cell r="CE1222"/>
          <cell r="CF1222"/>
          <cell r="CG1222"/>
          <cell r="CH1222"/>
          <cell r="CI1222"/>
          <cell r="CJ1222"/>
          <cell r="CK1222"/>
          <cell r="CL1222"/>
          <cell r="CM1222"/>
          <cell r="CN1222"/>
          <cell r="CO1222"/>
        </row>
        <row r="1223">
          <cell r="B1223">
            <v>2066</v>
          </cell>
          <cell r="C1223">
            <v>1218</v>
          </cell>
          <cell r="D1223">
            <v>15</v>
          </cell>
          <cell r="E1223">
            <v>11</v>
          </cell>
          <cell r="F1223">
            <v>2565</v>
          </cell>
          <cell r="G1223">
            <v>800036285586</v>
          </cell>
          <cell r="H1223" t="str">
            <v>นาย</v>
          </cell>
          <cell r="I1223" t="str">
            <v>เสาร์คำ</v>
          </cell>
          <cell r="J1223" t="str">
            <v>หย่อมอิน</v>
          </cell>
          <cell r="K1223">
            <v>3501200013336</v>
          </cell>
          <cell r="L1223" t="str">
            <v>แม่วาง</v>
          </cell>
          <cell r="M1223" t="str">
            <v>เชียงใหม่ 3</v>
          </cell>
          <cell r="N1223">
            <v>8</v>
          </cell>
          <cell r="O1223" t="str">
            <v>สินเชื่อธนาคารประชาชน</v>
          </cell>
          <cell r="P1223" t="str">
            <v>1.บุคคลค้ำประกัน</v>
          </cell>
          <cell r="Q1223">
            <v>179165</v>
          </cell>
          <cell r="R1223">
            <v>10147.98</v>
          </cell>
          <cell r="S1223" t="str">
            <v>แขวงเชียงใหม่</v>
          </cell>
          <cell r="T1223" t="str">
            <v>ผบ.4462</v>
          </cell>
          <cell r="U1223">
            <v>2558</v>
          </cell>
          <cell r="V1223" t="str">
            <v>ผบ.6650</v>
          </cell>
          <cell r="W1223">
            <v>2558</v>
          </cell>
          <cell r="X1223"/>
          <cell r="Y1223"/>
          <cell r="Z1223"/>
          <cell r="AA1223">
            <v>8</v>
          </cell>
          <cell r="AB1223">
            <v>9</v>
          </cell>
          <cell r="AC1223">
            <v>2558</v>
          </cell>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15/11/2565)//กำลังดำเนินการสืบทรัพย์</v>
          </cell>
          <cell r="BC1223" t="e">
            <v>#REF!</v>
          </cell>
          <cell r="BD1223" t="e">
            <v>#REF!</v>
          </cell>
          <cell r="BE1223" t="e">
            <v>#REF!</v>
          </cell>
          <cell r="BF1223" t="e">
            <v>#REF!</v>
          </cell>
          <cell r="BG1223" t="e">
            <v>#REF!</v>
          </cell>
          <cell r="BH1223" t="e">
            <v>#REF!</v>
          </cell>
          <cell r="BI1223" t="e">
            <v>#REF!</v>
          </cell>
          <cell r="BJ1223" t="e">
            <v>#REF!</v>
          </cell>
          <cell r="BK1223" t="e">
            <v>#REF!</v>
          </cell>
          <cell r="BL1223" t="str">
            <v>นายเสาร์คำ หย่อมอิน</v>
          </cell>
          <cell r="BM1223">
            <v>0</v>
          </cell>
          <cell r="BN1223" t="e">
            <v>#REF!</v>
          </cell>
          <cell r="BO1223" t="e">
            <v>#REF!</v>
          </cell>
          <cell r="BP1223" t="e">
            <v>#REF!</v>
          </cell>
          <cell r="BQ1223" t="e">
            <v>#REF!</v>
          </cell>
          <cell r="BR1223" t="e">
            <v>#REF!</v>
          </cell>
          <cell r="BS1223" t="e">
            <v>#REF!</v>
          </cell>
          <cell r="BT1223" t="e">
            <v>#REF!</v>
          </cell>
          <cell r="BU1223" t="str">
            <v>วรกมล</v>
          </cell>
          <cell r="BV1223" t="e">
            <v>#REF!</v>
          </cell>
          <cell r="BW1223"/>
          <cell r="BX1223"/>
          <cell r="BY1223"/>
          <cell r="BZ1223"/>
          <cell r="CA1223"/>
          <cell r="CB1223"/>
          <cell r="CC1223"/>
          <cell r="CD1223"/>
          <cell r="CE1223"/>
          <cell r="CF1223"/>
          <cell r="CG1223"/>
          <cell r="CH1223"/>
          <cell r="CI1223"/>
          <cell r="CJ1223"/>
          <cell r="CK1223"/>
          <cell r="CL1223"/>
          <cell r="CM1223"/>
          <cell r="CN1223"/>
          <cell r="CO1223"/>
        </row>
        <row r="1224">
          <cell r="B1224">
            <v>2067</v>
          </cell>
          <cell r="C1224">
            <v>1219</v>
          </cell>
          <cell r="D1224">
            <v>22</v>
          </cell>
          <cell r="E1224">
            <v>11</v>
          </cell>
          <cell r="F1224">
            <v>2565</v>
          </cell>
          <cell r="G1224">
            <v>800036922360</v>
          </cell>
          <cell r="H1224" t="str">
            <v>ชมรมนวดแผนไทยเพื่อสุขภาพ</v>
          </cell>
          <cell r="I1224"/>
          <cell r="J1224"/>
          <cell r="K1224"/>
          <cell r="L1224" t="str">
            <v>เซ็นทรัล แอร์พอร์ต พลาซ่า เชียงใหม่</v>
          </cell>
          <cell r="M1224" t="str">
            <v>เชียงใหม่ 1</v>
          </cell>
          <cell r="N1224">
            <v>8</v>
          </cell>
          <cell r="O1224" t="str">
            <v>สินเชื่อพัฒนาชนบทฯ</v>
          </cell>
          <cell r="P1224" t="str">
            <v>1.บุคคลค้ำประกัน</v>
          </cell>
          <cell r="Q1224">
            <v>182919.99</v>
          </cell>
          <cell r="R1224">
            <v>36326.74</v>
          </cell>
          <cell r="S1224" t="str">
            <v>แขวงเชียงใหม่</v>
          </cell>
          <cell r="T1224" t="str">
            <v>ผบE788</v>
          </cell>
          <cell r="U1224">
            <v>2565</v>
          </cell>
          <cell r="V1224" t="str">
            <v>ผบE7074</v>
          </cell>
          <cell r="W1224">
            <v>2565</v>
          </cell>
          <cell r="X1224">
            <v>4</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 xml:space="preserve">ชมรมนวดแผนไทยเพื่อสุขภาพ </v>
          </cell>
          <cell r="BM1224">
            <v>883161010248</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2068</v>
          </cell>
          <cell r="C1225">
            <v>1220</v>
          </cell>
          <cell r="D1225">
            <v>24</v>
          </cell>
          <cell r="E1225">
            <v>11</v>
          </cell>
          <cell r="F1225">
            <v>2565</v>
          </cell>
          <cell r="G1225">
            <v>800084988081</v>
          </cell>
          <cell r="H1225" t="str">
            <v>นางสาว</v>
          </cell>
          <cell r="I1225" t="str">
            <v>เขมมิศรา</v>
          </cell>
          <cell r="J1225" t="str">
            <v>ปินใจ</v>
          </cell>
          <cell r="K1225">
            <v>1549900318459</v>
          </cell>
          <cell r="L1225" t="str">
            <v>เม-ญ่า เชียงใหม่</v>
          </cell>
          <cell r="M1225" t="str">
            <v>เชียงใหม่ 1</v>
          </cell>
          <cell r="N1225">
            <v>8</v>
          </cell>
          <cell r="O1225" t="str">
            <v>สินเชื่อธนาคารประชาชน</v>
          </cell>
          <cell r="P1225" t="str">
            <v>1.บุคคลค้ำประกัน</v>
          </cell>
          <cell r="Q1225">
            <v>84796.49</v>
          </cell>
          <cell r="R1225">
            <v>36972.94</v>
          </cell>
          <cell r="S1225" t="str">
            <v>แขวงเชียงใหม่</v>
          </cell>
          <cell r="T1225" t="str">
            <v>ผบ.6466</v>
          </cell>
          <cell r="U1225">
            <v>2563</v>
          </cell>
          <cell r="V1225" t="str">
            <v>ผบ.166</v>
          </cell>
          <cell r="W1225">
            <v>2565</v>
          </cell>
          <cell r="X1225"/>
          <cell r="Y1225"/>
          <cell r="Z1225"/>
          <cell r="AA1225">
            <v>14</v>
          </cell>
          <cell r="AB1225">
            <v>2</v>
          </cell>
          <cell r="AC1225">
            <v>2565</v>
          </cell>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นางสาวเขมมิศรา ปินใจ</v>
          </cell>
          <cell r="BM1225">
            <v>883163011693</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2069</v>
          </cell>
          <cell r="C1226">
            <v>1221</v>
          </cell>
          <cell r="D1226">
            <v>25</v>
          </cell>
          <cell r="E1226">
            <v>11</v>
          </cell>
          <cell r="F1226">
            <v>2565</v>
          </cell>
          <cell r="G1226">
            <v>821952008877</v>
          </cell>
          <cell r="H1226" t="str">
            <v>พ.อ.อ.</v>
          </cell>
          <cell r="I1226" t="str">
            <v>สุเทพ</v>
          </cell>
          <cell r="J1226" t="str">
            <v>เนียมศรี</v>
          </cell>
          <cell r="K1226">
            <v>3509900809009</v>
          </cell>
          <cell r="L1226" t="str">
            <v>สันกำแพง</v>
          </cell>
          <cell r="M1226" t="str">
            <v>เชียงใหม่ 3</v>
          </cell>
          <cell r="N1226">
            <v>8</v>
          </cell>
          <cell r="O1226" t="str">
            <v>สินเชื่อพัฒนากลุ่มอาชีพ (กองบิน 41 เชียงใหม่)</v>
          </cell>
          <cell r="P1226" t="str">
            <v>1.บุคคลค้ำประกัน</v>
          </cell>
          <cell r="Q1226">
            <v>1353429.05</v>
          </cell>
          <cell r="R1226">
            <v>138545.71</v>
          </cell>
          <cell r="S1226" t="str">
            <v>จังหวัดเชียงใหม่</v>
          </cell>
          <cell r="T1226" t="str">
            <v>ผบ.2780</v>
          </cell>
          <cell r="U1226">
            <v>2557</v>
          </cell>
          <cell r="V1226" t="str">
            <v>ผบ.945</v>
          </cell>
          <cell r="W1226">
            <v>2558</v>
          </cell>
          <cell r="X1226">
            <v>25</v>
          </cell>
          <cell r="Y1226">
            <v>6</v>
          </cell>
          <cell r="Z1226">
            <v>2558</v>
          </cell>
          <cell r="AA1226"/>
          <cell r="AB1226"/>
          <cell r="AC1226"/>
          <cell r="AD1226">
            <v>8</v>
          </cell>
          <cell r="AE1226">
            <v>7</v>
          </cell>
          <cell r="AF1226">
            <v>2558</v>
          </cell>
          <cell r="AG1226">
            <v>6</v>
          </cell>
          <cell r="AH1226">
            <v>10</v>
          </cell>
          <cell r="AI1226">
            <v>2558</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พ.อ.อ.สุเทพ เนียมศรี</v>
          </cell>
          <cell r="BM1226">
            <v>823661010264</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2070</v>
          </cell>
          <cell r="C1227">
            <v>1222</v>
          </cell>
          <cell r="D1227">
            <v>25</v>
          </cell>
          <cell r="E1227">
            <v>11</v>
          </cell>
          <cell r="F1227">
            <v>2565</v>
          </cell>
          <cell r="G1227" t="str">
            <v xml:space="preserve">800089870375,
800089870961
</v>
          </cell>
          <cell r="H1227" t="str">
            <v>นาย</v>
          </cell>
          <cell r="I1227" t="str">
            <v>ธันวา</v>
          </cell>
          <cell r="J1227" t="str">
            <v>คัมภีระ</v>
          </cell>
          <cell r="K1227">
            <v>1501100085266</v>
          </cell>
          <cell r="L1227" t="str">
            <v>แม่แตง</v>
          </cell>
          <cell r="M1227" t="str">
            <v>เชียงใหม่ 2</v>
          </cell>
          <cell r="N1227">
            <v>8</v>
          </cell>
          <cell r="O1227" t="str">
            <v>สินเขื่อเคหะ</v>
          </cell>
          <cell r="P1227" t="str">
            <v>2.หลักทรัพย์ค้ำประกัน</v>
          </cell>
          <cell r="Q1227">
            <v>689734.47</v>
          </cell>
          <cell r="R1227">
            <v>68590.53</v>
          </cell>
          <cell r="S1227" t="str">
            <v>จังหวัดเชียงใหม่</v>
          </cell>
          <cell r="T1227" t="str">
            <v>ผบE728</v>
          </cell>
          <cell r="U1227">
            <v>2564</v>
          </cell>
          <cell r="V1227" t="str">
            <v>ผบE1271</v>
          </cell>
          <cell r="W1227">
            <v>2564</v>
          </cell>
          <cell r="X1227">
            <v>22</v>
          </cell>
          <cell r="Y1227">
            <v>11</v>
          </cell>
          <cell r="Z1227">
            <v>2564</v>
          </cell>
          <cell r="AA1227"/>
          <cell r="AB1227"/>
          <cell r="AC1227"/>
          <cell r="AD1227">
            <v>7</v>
          </cell>
          <cell r="AE1227">
            <v>1</v>
          </cell>
          <cell r="AF1227">
            <v>2565</v>
          </cell>
          <cell r="AG1227">
            <v>2</v>
          </cell>
          <cell r="AH1227">
            <v>6</v>
          </cell>
          <cell r="AI1227">
            <v>2565</v>
          </cell>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นายธันวา คัมภีระ</v>
          </cell>
          <cell r="BM1227">
            <v>883264010063</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2071</v>
          </cell>
          <cell r="C1228">
            <v>1223</v>
          </cell>
          <cell r="D1228">
            <v>29</v>
          </cell>
          <cell r="E1228">
            <v>11</v>
          </cell>
          <cell r="F1228">
            <v>2565</v>
          </cell>
          <cell r="G1228" t="str">
            <v>800076318909,
800094647073</v>
          </cell>
          <cell r="H1228" t="str">
            <v>นาย</v>
          </cell>
          <cell r="I1228" t="str">
            <v>ศุกลวัฒน์</v>
          </cell>
          <cell r="J1228" t="str">
            <v>เป็งดาหลวง</v>
          </cell>
          <cell r="K1228">
            <v>1500900014524</v>
          </cell>
          <cell r="L1228" t="str">
            <v>ฝาง</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33708.559999999998</v>
          </cell>
          <cell r="R1228">
            <v>14670.41</v>
          </cell>
          <cell r="S1228" t="str">
            <v>จังหวัดฝาง</v>
          </cell>
          <cell r="T1228" t="str">
            <v>ผบE477</v>
          </cell>
          <cell r="U1228" t="str">
            <v>2565</v>
          </cell>
          <cell r="V1228" t="str">
            <v>ผบE765</v>
          </cell>
          <cell r="W1228">
            <v>2565</v>
          </cell>
          <cell r="X1228">
            <v>20</v>
          </cell>
          <cell r="Y1228">
            <v>9</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นายศุกลวัฒน์ เป็งดาหลวง</v>
          </cell>
          <cell r="BM1228">
            <v>883265010384</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2072</v>
          </cell>
          <cell r="C1229">
            <v>1224</v>
          </cell>
          <cell r="D1229">
            <v>30</v>
          </cell>
          <cell r="E1229">
            <v>11</v>
          </cell>
          <cell r="F1229">
            <v>2565</v>
          </cell>
          <cell r="G1229" t="str">
            <v>800079783588,
800095022409</v>
          </cell>
          <cell r="H1229" t="str">
            <v>นาย</v>
          </cell>
          <cell r="I1229" t="str">
            <v>ขจรพงศ์</v>
          </cell>
          <cell r="J1229" t="str">
            <v>สุภาเสา</v>
          </cell>
          <cell r="K1229">
            <v>3500100161383</v>
          </cell>
          <cell r="L1229" t="str">
            <v>มีโชคพลาซ่า</v>
          </cell>
          <cell r="M1229" t="str">
            <v>เชียงใหม่ 2</v>
          </cell>
          <cell r="N1229">
            <v>8</v>
          </cell>
          <cell r="O1229" t="str">
            <v>สินเชื่อธนาคารประชาชน,
สินเชื่อแก้ไขปัญหาหนี้นอกระบบPSAระยะที่2</v>
          </cell>
          <cell r="P1229" t="str">
            <v>1.บุคคลค้ำประกัน</v>
          </cell>
          <cell r="Q1229">
            <v>54320</v>
          </cell>
          <cell r="R1229">
            <v>69678.740000000005</v>
          </cell>
          <cell r="S1229" t="str">
            <v>แขวงเชียงดาว</v>
          </cell>
          <cell r="T1229" t="str">
            <v>ผบE757</v>
          </cell>
          <cell r="U1229">
            <v>2565</v>
          </cell>
          <cell r="V1229"/>
          <cell r="W1229"/>
          <cell r="X1229">
            <v>22</v>
          </cell>
          <cell r="Y1229">
            <v>11</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สืบทรัพย์สำนักงานอื่นฟ้อง (คำสั่ง 2/12/2565)//กำลังดำเนินการสืบทรัพย์</v>
          </cell>
          <cell r="BC1229"/>
          <cell r="BD1229"/>
          <cell r="BE1229"/>
          <cell r="BF1229"/>
          <cell r="BG1229"/>
          <cell r="BH1229"/>
          <cell r="BI1229"/>
          <cell r="BJ1229"/>
          <cell r="BK1229"/>
          <cell r="BL1229" t="str">
            <v>นายขจรพงศ์ สุภาเสา</v>
          </cell>
          <cell r="BM1229">
            <v>883265010310</v>
          </cell>
          <cell r="BN1229"/>
          <cell r="BO1229"/>
          <cell r="BP1229"/>
          <cell r="BQ1229"/>
          <cell r="BR1229"/>
          <cell r="BS1229"/>
          <cell r="BT1229"/>
          <cell r="BU1229" t="str">
            <v>วรกมล</v>
          </cell>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2073</v>
          </cell>
          <cell r="C1230">
            <v>1225</v>
          </cell>
          <cell r="D1230">
            <v>1</v>
          </cell>
          <cell r="E1230">
            <v>12</v>
          </cell>
          <cell r="F1230">
            <v>2565</v>
          </cell>
          <cell r="G1230">
            <v>800034123110</v>
          </cell>
          <cell r="H1230" t="str">
            <v>นางสาว</v>
          </cell>
          <cell r="I1230" t="str">
            <v>ปภัทสุวดี</v>
          </cell>
          <cell r="J1230" t="str">
            <v>ยศบุญเรือง</v>
          </cell>
          <cell r="K1230" t="str">
            <v>3 5504 00327 39 2</v>
          </cell>
          <cell r="L1230" t="str">
            <v>เชียงใหม่</v>
          </cell>
          <cell r="M1230" t="str">
            <v>เชียงใหม่ 1</v>
          </cell>
          <cell r="N1230">
            <v>8</v>
          </cell>
          <cell r="O1230" t="str">
            <v>สินเชื่อธนาคารประชาชน</v>
          </cell>
          <cell r="P1230" t="str">
            <v>1.บุคคลค้ำประกัน</v>
          </cell>
          <cell r="Q1230"/>
          <cell r="R1230"/>
          <cell r="S1230" t="str">
            <v>แขวงเชียงใหม่</v>
          </cell>
          <cell r="T1230" t="str">
            <v>ผบ.14271</v>
          </cell>
          <cell r="U1230">
            <v>2561</v>
          </cell>
          <cell r="V1230" t="str">
            <v>ผบ.2378</v>
          </cell>
          <cell r="W1230">
            <v>2562</v>
          </cell>
          <cell r="X1230"/>
          <cell r="Y1230"/>
          <cell r="Z1230"/>
          <cell r="AA1230">
            <v>9</v>
          </cell>
          <cell r="AB1230">
            <v>4</v>
          </cell>
          <cell r="AC1230">
            <v>2562</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ยึดทรัพย์</v>
          </cell>
          <cell r="BC1230"/>
          <cell r="BD1230"/>
          <cell r="BE1230"/>
          <cell r="BF1230"/>
          <cell r="BG1230"/>
          <cell r="BH1230"/>
          <cell r="BI1230"/>
          <cell r="BJ1230"/>
          <cell r="BK1230"/>
          <cell r="BL1230" t="str">
            <v>นางสาวปภัทสุวดี ยศบุญเรือง</v>
          </cell>
          <cell r="BM1230">
            <v>0</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2074</v>
          </cell>
          <cell r="C1231">
            <v>1226</v>
          </cell>
          <cell r="D1231">
            <v>2</v>
          </cell>
          <cell r="E1231">
            <v>12</v>
          </cell>
          <cell r="F1231">
            <v>2565</v>
          </cell>
          <cell r="G1231">
            <v>800033558886</v>
          </cell>
          <cell r="H1231" t="str">
            <v>นางสาว</v>
          </cell>
          <cell r="I1231" t="str">
            <v>ศิริพร</v>
          </cell>
          <cell r="J1231" t="str">
            <v>หล้าจ้อน</v>
          </cell>
          <cell r="K1231">
            <v>3500300006497</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96666</v>
          </cell>
          <cell r="R1231">
            <v>20403.150000000001</v>
          </cell>
          <cell r="S1231" t="str">
            <v>จังหวัดลำพูน</v>
          </cell>
          <cell r="T1231" t="str">
            <v>ผบ.2538</v>
          </cell>
          <cell r="U1231">
            <v>2558</v>
          </cell>
          <cell r="V1231" t="str">
            <v>ผบ.2977</v>
          </cell>
          <cell r="W1231">
            <v>2558</v>
          </cell>
          <cell r="X1231">
            <v>19</v>
          </cell>
          <cell r="Y1231">
            <v>10</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นางสาวศิริพร หล้าจ้อน</v>
          </cell>
          <cell r="BM1231">
            <v>823658010143</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2075</v>
          </cell>
          <cell r="C1232">
            <v>1227</v>
          </cell>
          <cell r="D1232">
            <v>2</v>
          </cell>
          <cell r="E1232">
            <v>12</v>
          </cell>
          <cell r="F1232">
            <v>2565</v>
          </cell>
          <cell r="G1232">
            <v>800026779556</v>
          </cell>
          <cell r="H1232" t="str">
            <v>นางสาว</v>
          </cell>
          <cell r="I1232" t="str">
            <v>พรรณี</v>
          </cell>
          <cell r="J1232" t="str">
            <v>บังวรรณ</v>
          </cell>
          <cell r="K1232">
            <v>1500300075042</v>
          </cell>
          <cell r="L1232" t="str">
            <v>บวกครกหลวง</v>
          </cell>
          <cell r="M1232" t="str">
            <v>เชียงใหม่ 3</v>
          </cell>
          <cell r="N1232">
            <v>8</v>
          </cell>
          <cell r="O1232" t="str">
            <v>สินเชื่อธนาคารประชาชน</v>
          </cell>
          <cell r="P1232" t="str">
            <v>1.บุคคลค้ำประกัน</v>
          </cell>
          <cell r="Q1232">
            <v>74480.86</v>
          </cell>
          <cell r="R1232">
            <v>13381.26</v>
          </cell>
          <cell r="S1232" t="str">
            <v>จังหวัดฮอด</v>
          </cell>
          <cell r="T1232" t="str">
            <v>ผบ.513</v>
          </cell>
          <cell r="U1232">
            <v>2558</v>
          </cell>
          <cell r="V1232" t="str">
            <v>ผบ.518</v>
          </cell>
          <cell r="W1232">
            <v>2558</v>
          </cell>
          <cell r="X1232">
            <v>10</v>
          </cell>
          <cell r="Y1232">
            <v>11</v>
          </cell>
          <cell r="Z1232">
            <v>2558</v>
          </cell>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นางสาวพรรณี บังวรรณ</v>
          </cell>
          <cell r="BM1232">
            <v>823658010089</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2076</v>
          </cell>
          <cell r="C1233">
            <v>1228</v>
          </cell>
          <cell r="D1233">
            <v>2</v>
          </cell>
          <cell r="E1233">
            <v>12</v>
          </cell>
          <cell r="F1233">
            <v>2565</v>
          </cell>
          <cell r="G1233">
            <v>800029191460</v>
          </cell>
          <cell r="H1233" t="str">
            <v>นางสาว</v>
          </cell>
          <cell r="I1233" t="str">
            <v>นริสา</v>
          </cell>
          <cell r="J1233" t="str">
            <v>จันต๊ะรังษี</v>
          </cell>
          <cell r="K1233">
            <v>3500100338925</v>
          </cell>
          <cell r="L1233" t="str">
            <v>บ่อสร้าง</v>
          </cell>
          <cell r="M1233" t="str">
            <v>เชียงใหม่ 3</v>
          </cell>
          <cell r="N1233">
            <v>8</v>
          </cell>
          <cell r="O1233" t="str">
            <v>สินเชื่อธนาคารประชาชน</v>
          </cell>
          <cell r="P1233" t="str">
            <v>1.บุคคลค้ำประกัน</v>
          </cell>
          <cell r="Q1233">
            <v>77023</v>
          </cell>
          <cell r="R1233">
            <v>10162.02</v>
          </cell>
          <cell r="S1233" t="str">
            <v>แขวงเชียงใหม่</v>
          </cell>
          <cell r="T1233" t="str">
            <v>ผบ.7134</v>
          </cell>
          <cell r="U1233">
            <v>2558</v>
          </cell>
          <cell r="V1233" t="str">
            <v>ผบ.9068</v>
          </cell>
          <cell r="W1233">
            <v>2558</v>
          </cell>
          <cell r="X1233"/>
          <cell r="Y1233"/>
          <cell r="Z1233"/>
          <cell r="AA1233">
            <v>24</v>
          </cell>
          <cell r="AB1233">
            <v>11</v>
          </cell>
          <cell r="AC1233">
            <v>2558</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นางสาวนริสา จันต๊ะรังษี</v>
          </cell>
          <cell r="BM1233">
            <v>823658010251</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2077</v>
          </cell>
          <cell r="C1234">
            <v>1229</v>
          </cell>
          <cell r="D1234">
            <v>2</v>
          </cell>
          <cell r="E1234">
            <v>12</v>
          </cell>
          <cell r="F1234">
            <v>2565</v>
          </cell>
          <cell r="G1234">
            <v>800026660897</v>
          </cell>
          <cell r="H1234" t="str">
            <v>นางสาว</v>
          </cell>
          <cell r="I1234" t="str">
            <v>สุกัญญาหรือกนกพร</v>
          </cell>
          <cell r="J1234" t="str">
            <v>ขันเป็ง</v>
          </cell>
          <cell r="K1234">
            <v>3501500481521</v>
          </cell>
          <cell r="L1234" t="str">
            <v>บ่อสร้าง</v>
          </cell>
          <cell r="M1234" t="str">
            <v>เชียงใหม่ 3</v>
          </cell>
          <cell r="N1234">
            <v>8</v>
          </cell>
          <cell r="O1234" t="str">
            <v>สินเชื่อธนาคารประชาชน</v>
          </cell>
          <cell r="P1234" t="str">
            <v>1.บุคคลค้ำประกัน</v>
          </cell>
          <cell r="Q1234">
            <v>166660</v>
          </cell>
          <cell r="R1234">
            <v>44868.86</v>
          </cell>
          <cell r="S1234" t="str">
            <v>จังหวัดฮอด</v>
          </cell>
          <cell r="T1234" t="str">
            <v>ผบ.556</v>
          </cell>
          <cell r="U1234">
            <v>2558</v>
          </cell>
          <cell r="V1234" t="str">
            <v>ผบ.540</v>
          </cell>
          <cell r="W1234">
            <v>2558</v>
          </cell>
          <cell r="X1234">
            <v>23</v>
          </cell>
          <cell r="Y1234">
            <v>11</v>
          </cell>
          <cell r="Z1234">
            <v>2558</v>
          </cell>
          <cell r="AA1234"/>
          <cell r="AB1234"/>
          <cell r="AC1234"/>
          <cell r="AD1234">
            <v>3</v>
          </cell>
          <cell r="AE1234">
            <v>6</v>
          </cell>
          <cell r="AF1234">
            <v>2558</v>
          </cell>
          <cell r="AG1234">
            <v>14</v>
          </cell>
          <cell r="AH1234">
            <v>6</v>
          </cell>
          <cell r="AI1234">
            <v>2560</v>
          </cell>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นางสาวสุกัญญาหรือกนกพร ขันเป็ง</v>
          </cell>
          <cell r="BM1234">
            <v>823658010073</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2078</v>
          </cell>
          <cell r="C1235">
            <v>1230</v>
          </cell>
          <cell r="D1235">
            <v>2</v>
          </cell>
          <cell r="E1235">
            <v>12</v>
          </cell>
          <cell r="F1235">
            <v>2565</v>
          </cell>
          <cell r="G1235">
            <v>800031140745</v>
          </cell>
          <cell r="H1235" t="str">
            <v>นางสาว</v>
          </cell>
          <cell r="I1235" t="str">
            <v>วารี</v>
          </cell>
          <cell r="J1235" t="str">
            <v>ท่าเสา</v>
          </cell>
          <cell r="K1235">
            <v>3630100614956</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51815.13</v>
          </cell>
          <cell r="R1235">
            <v>7400.12</v>
          </cell>
          <cell r="S1235" t="str">
            <v>แขวงเชียงใหม่</v>
          </cell>
          <cell r="T1235" t="str">
            <v>ผบ.8759</v>
          </cell>
          <cell r="U1235">
            <v>2558</v>
          </cell>
          <cell r="V1235" t="str">
            <v>ผบ.9749</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นางสาววารี ท่าเสา</v>
          </cell>
          <cell r="BM1235">
            <v>823658010144</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2079</v>
          </cell>
          <cell r="C1236">
            <v>1231</v>
          </cell>
          <cell r="D1236">
            <v>2</v>
          </cell>
          <cell r="E1236">
            <v>12</v>
          </cell>
          <cell r="F1236">
            <v>2565</v>
          </cell>
          <cell r="G1236">
            <v>800028034547</v>
          </cell>
          <cell r="H1236" t="str">
            <v>นาย</v>
          </cell>
          <cell r="I1236" t="str">
            <v>ไพรวัน</v>
          </cell>
          <cell r="J1236" t="str">
            <v>ขันคำ</v>
          </cell>
          <cell r="K1236">
            <v>3501500042773</v>
          </cell>
          <cell r="L1236" t="str">
            <v>บวกครกหลวง</v>
          </cell>
          <cell r="M1236" t="str">
            <v>เชียงใหม่ 3</v>
          </cell>
          <cell r="N1236">
            <v>8</v>
          </cell>
          <cell r="O1236" t="str">
            <v>สินเชื่อธนาคารประชาชน</v>
          </cell>
          <cell r="P1236" t="str">
            <v>1.บุคคลค้ำประกัน</v>
          </cell>
          <cell r="Q1236">
            <v>84997</v>
          </cell>
          <cell r="R1236">
            <v>18852.88</v>
          </cell>
          <cell r="S1236" t="str">
            <v>แขวงเชียงใหม่</v>
          </cell>
          <cell r="T1236" t="str">
            <v>ผบ.8760</v>
          </cell>
          <cell r="U1236">
            <v>2558</v>
          </cell>
          <cell r="V1236" t="str">
            <v>ผบ.9750</v>
          </cell>
          <cell r="W1236">
            <v>2558</v>
          </cell>
          <cell r="X1236"/>
          <cell r="Y1236"/>
          <cell r="Z1236"/>
          <cell r="AA1236">
            <v>14</v>
          </cell>
          <cell r="AB1236">
            <v>12</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นายไพรวัน ขันคำ</v>
          </cell>
          <cell r="BM1236">
            <v>823658010142</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2080</v>
          </cell>
          <cell r="C1237">
            <v>1232</v>
          </cell>
          <cell r="D1237">
            <v>2</v>
          </cell>
          <cell r="E1237">
            <v>12</v>
          </cell>
          <cell r="F1237">
            <v>2565</v>
          </cell>
          <cell r="G1237">
            <v>800025006894</v>
          </cell>
          <cell r="H1237" t="str">
            <v>นางสาว</v>
          </cell>
          <cell r="I1237" t="str">
            <v>พัชรภรรณ</v>
          </cell>
          <cell r="J1237" t="str">
            <v>บุญแผ่ผล</v>
          </cell>
          <cell r="K1237">
            <v>3501200893581</v>
          </cell>
          <cell r="L1237" t="str">
            <v>แม่วาง</v>
          </cell>
          <cell r="M1237" t="str">
            <v>เชียงใหม่ 3</v>
          </cell>
          <cell r="N1237">
            <v>8</v>
          </cell>
          <cell r="O1237" t="str">
            <v>สินเชื่อพัฒนาองค์กรชุมชน</v>
          </cell>
          <cell r="P1237" t="str">
            <v>1.บุคคลค้ำประกัน</v>
          </cell>
          <cell r="Q1237">
            <v>250000</v>
          </cell>
          <cell r="R1237">
            <v>63208.160000000003</v>
          </cell>
          <cell r="S1237" t="str">
            <v>จังหวัดเชียงใหม่</v>
          </cell>
          <cell r="T1237" t="str">
            <v>ผบ.1089</v>
          </cell>
          <cell r="U1237">
            <v>2558</v>
          </cell>
          <cell r="V1237" t="str">
            <v>ผบ.2018</v>
          </cell>
          <cell r="W1237">
            <v>2558</v>
          </cell>
          <cell r="X1237"/>
          <cell r="Y1237"/>
          <cell r="Z1237"/>
          <cell r="AA1237">
            <v>28</v>
          </cell>
          <cell r="AB1237">
            <v>9</v>
          </cell>
          <cell r="AC1237">
            <v>2558</v>
          </cell>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2/12/2565)//กำลังดำเนินการสืบทรัพย์</v>
          </cell>
          <cell r="BC1237"/>
          <cell r="BD1237"/>
          <cell r="BE1237"/>
          <cell r="BF1237"/>
          <cell r="BG1237"/>
          <cell r="BH1237"/>
          <cell r="BI1237"/>
          <cell r="BJ1237"/>
          <cell r="BK1237"/>
          <cell r="BL1237" t="str">
            <v>นางสาวพัชรภรรณ บุญแผ่ผล</v>
          </cell>
          <cell r="BM1237">
            <v>823758010093</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2081</v>
          </cell>
          <cell r="C1238">
            <v>1233</v>
          </cell>
          <cell r="D1238">
            <v>15</v>
          </cell>
          <cell r="E1238">
            <v>2</v>
          </cell>
          <cell r="F1238">
            <v>2566</v>
          </cell>
          <cell r="G1238">
            <v>800063175882</v>
          </cell>
          <cell r="H1238" t="str">
            <v>นาย</v>
          </cell>
          <cell r="I1238" t="str">
            <v>สุมาตย์</v>
          </cell>
          <cell r="J1238" t="str">
            <v>ดีมา</v>
          </cell>
          <cell r="K1238" t="str">
            <v>3 3208 00099 05 4</v>
          </cell>
          <cell r="L1238" t="str">
            <v>อมก๋อย</v>
          </cell>
          <cell r="M1238" t="str">
            <v>เชียงใหม่ 3</v>
          </cell>
          <cell r="N1238">
            <v>8</v>
          </cell>
          <cell r="O1238" t="str">
            <v>สินเชื่อธนาคารประชาชน</v>
          </cell>
          <cell r="P1238" t="str">
            <v>1.บุคคลค้ำประกัน</v>
          </cell>
          <cell r="Q1238">
            <v>97860.77</v>
          </cell>
          <cell r="R1238">
            <v>22037.82</v>
          </cell>
          <cell r="S1238" t="str">
            <v>จังหวัดฮอด</v>
          </cell>
          <cell r="T1238" t="str">
            <v>ผบE282</v>
          </cell>
          <cell r="U1238">
            <v>2564</v>
          </cell>
          <cell r="V1238" t="str">
            <v>ผบE382</v>
          </cell>
          <cell r="W1238">
            <v>2564</v>
          </cell>
          <cell r="X1238">
            <v>23</v>
          </cell>
          <cell r="Y1238">
            <v>8</v>
          </cell>
          <cell r="Z1238">
            <v>2564</v>
          </cell>
          <cell r="AA1238"/>
          <cell r="AB1238"/>
          <cell r="AC1238"/>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15/2/2566)</v>
          </cell>
          <cell r="BC1238"/>
          <cell r="BD1238"/>
          <cell r="BE1238"/>
          <cell r="BF1238"/>
          <cell r="BG1238"/>
          <cell r="BH1238"/>
          <cell r="BI1238"/>
          <cell r="BJ1238"/>
          <cell r="BK1238"/>
          <cell r="BL1238" t="str">
            <v>นายสุมาตย์ ดีมา</v>
          </cell>
          <cell r="BM1238">
            <v>888164010001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2082</v>
          </cell>
          <cell r="C1239">
            <v>1234</v>
          </cell>
          <cell r="D1239">
            <v>2</v>
          </cell>
          <cell r="E1239">
            <v>12</v>
          </cell>
          <cell r="F1239">
            <v>2565</v>
          </cell>
          <cell r="G1239">
            <v>800025557565</v>
          </cell>
          <cell r="H1239" t="str">
            <v>นางสาว</v>
          </cell>
          <cell r="I1239" t="str">
            <v>วิภา</v>
          </cell>
          <cell r="J1239" t="str">
            <v>เมืองมูล</v>
          </cell>
          <cell r="K1239">
            <v>1500700081384</v>
          </cell>
          <cell r="L1239" t="str">
            <v>บ่อสร้าง</v>
          </cell>
          <cell r="M1239" t="str">
            <v>เชียงใหม่ 3</v>
          </cell>
          <cell r="N1239">
            <v>8</v>
          </cell>
          <cell r="O1239" t="str">
            <v>สินเชื่อธนาคารประชาชน</v>
          </cell>
          <cell r="P1239" t="str">
            <v>1.บุคคลค้ำประกัน</v>
          </cell>
          <cell r="Q1239">
            <v>121866</v>
          </cell>
          <cell r="R1239">
            <v>21250.01</v>
          </cell>
          <cell r="S1239" t="str">
            <v>แขวงเชียงใหม่</v>
          </cell>
          <cell r="T1239" t="str">
            <v>ผบ.8758</v>
          </cell>
          <cell r="U1239">
            <v>2558</v>
          </cell>
          <cell r="V1239" t="str">
            <v>ผบ.2523</v>
          </cell>
          <cell r="W1239">
            <v>2559</v>
          </cell>
          <cell r="X1239">
            <v>26</v>
          </cell>
          <cell r="Y1239">
            <v>4</v>
          </cell>
          <cell r="Z1239">
            <v>2559</v>
          </cell>
          <cell r="AA1239"/>
          <cell r="AB1239"/>
          <cell r="AC1239"/>
          <cell r="AD1239">
            <v>26</v>
          </cell>
          <cell r="AE1239">
            <v>4</v>
          </cell>
          <cell r="AF1239">
            <v>2559</v>
          </cell>
          <cell r="AG1239">
            <v>2</v>
          </cell>
          <cell r="AH1239">
            <v>11</v>
          </cell>
          <cell r="AI1239">
            <v>2559</v>
          </cell>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นางสาววิภา เมืองมูล</v>
          </cell>
          <cell r="BM1239">
            <v>823658010141</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2083</v>
          </cell>
          <cell r="C1240">
            <v>1235</v>
          </cell>
          <cell r="D1240">
            <v>2</v>
          </cell>
          <cell r="E1240">
            <v>12</v>
          </cell>
          <cell r="F1240">
            <v>2565</v>
          </cell>
          <cell r="G1240">
            <v>800025252787</v>
          </cell>
          <cell r="H1240" t="str">
            <v>นาย</v>
          </cell>
          <cell r="I1240" t="str">
            <v>สุริยง</v>
          </cell>
          <cell r="J1240" t="str">
            <v>ชนะพิมพ์</v>
          </cell>
          <cell r="K1240">
            <v>3560300375531</v>
          </cell>
          <cell r="L1240" t="str">
            <v>บวกครกหลวง</v>
          </cell>
          <cell r="M1240" t="str">
            <v>เชียงใหม่ 3</v>
          </cell>
          <cell r="N1240">
            <v>8</v>
          </cell>
          <cell r="O1240" t="str">
            <v>สินเชื่อธนาคารประชาชน</v>
          </cell>
          <cell r="P1240" t="str">
            <v>1.บุคคลค้ำประกัน</v>
          </cell>
          <cell r="Q1240">
            <v>82232.17</v>
          </cell>
          <cell r="R1240">
            <v>19233.93</v>
          </cell>
          <cell r="S1240" t="str">
            <v>จังหวัดพะเยา</v>
          </cell>
          <cell r="T1240" t="str">
            <v>ผบ.3040</v>
          </cell>
          <cell r="U1240">
            <v>2558</v>
          </cell>
          <cell r="V1240" t="str">
            <v>ผบ.314</v>
          </cell>
          <cell r="W1240">
            <v>2559</v>
          </cell>
          <cell r="X1240">
            <v>29</v>
          </cell>
          <cell r="Y1240">
            <v>2</v>
          </cell>
          <cell r="Z1240">
            <v>2559</v>
          </cell>
          <cell r="AA1240"/>
          <cell r="AB1240"/>
          <cell r="AC1240"/>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นายสุริยง ชนะพิมพ์</v>
          </cell>
          <cell r="BM1240">
            <v>823658010313</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2084</v>
          </cell>
          <cell r="C1241">
            <v>1236</v>
          </cell>
          <cell r="D1241">
            <v>2</v>
          </cell>
          <cell r="E1241">
            <v>12</v>
          </cell>
          <cell r="F1241">
            <v>2565</v>
          </cell>
          <cell r="G1241">
            <v>800015647137</v>
          </cell>
          <cell r="H1241" t="str">
            <v>นาง</v>
          </cell>
          <cell r="I1241" t="str">
            <v>พิกุล</v>
          </cell>
          <cell r="J1241" t="str">
            <v>อินต๊ะแก้ว</v>
          </cell>
          <cell r="K1241">
            <v>3501300331852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140227.51</v>
          </cell>
          <cell r="R1241">
            <v>7092.44</v>
          </cell>
          <cell r="S1241" t="str">
            <v>แขวงเชียงใหม่</v>
          </cell>
          <cell r="T1241" t="str">
            <v>ผบ.9497</v>
          </cell>
          <cell r="U1241">
            <v>2558</v>
          </cell>
          <cell r="V1241" t="str">
            <v>ผบ.278</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นางพิกุล อินต๊ะแก้ว</v>
          </cell>
          <cell r="BM1241">
            <v>823658010431</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2085</v>
          </cell>
          <cell r="C1242">
            <v>1237</v>
          </cell>
          <cell r="D1242">
            <v>2</v>
          </cell>
          <cell r="E1242">
            <v>12</v>
          </cell>
          <cell r="F1242">
            <v>2565</v>
          </cell>
          <cell r="G1242">
            <v>800015649877</v>
          </cell>
          <cell r="H1242" t="str">
            <v>นาง</v>
          </cell>
          <cell r="I1242" t="str">
            <v>นิตยา</v>
          </cell>
          <cell r="J1242" t="str">
            <v>ใหม่แก้วสุข</v>
          </cell>
          <cell r="K1242">
            <v>3501300268972</v>
          </cell>
          <cell r="L1242" t="str">
            <v>สันกำแพง</v>
          </cell>
          <cell r="M1242" t="str">
            <v>เชียงใหม่ 3</v>
          </cell>
          <cell r="N1242">
            <v>8</v>
          </cell>
          <cell r="O1242" t="str">
            <v>สินเชื่อพัฒนาองค์กรชุมชน(รายบุคคล)</v>
          </cell>
          <cell r="P1242" t="str">
            <v>1.บุคคลค้ำประกัน</v>
          </cell>
          <cell r="Q1242">
            <v>147925.18</v>
          </cell>
          <cell r="R1242">
            <v>4770.08</v>
          </cell>
          <cell r="S1242" t="str">
            <v>แขวงเชียงใหม่</v>
          </cell>
          <cell r="T1242" t="str">
            <v>ผบ.9496</v>
          </cell>
          <cell r="U1242">
            <v>2558</v>
          </cell>
          <cell r="V1242" t="str">
            <v>ผบ.239</v>
          </cell>
          <cell r="W1242">
            <v>2559</v>
          </cell>
          <cell r="X1242"/>
          <cell r="Y1242"/>
          <cell r="Z1242"/>
          <cell r="AA1242">
            <v>25</v>
          </cell>
          <cell r="AB1242">
            <v>1</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นางนิตยา ใหม่แก้วสุข</v>
          </cell>
          <cell r="BM1242">
            <v>823658010430</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2086</v>
          </cell>
          <cell r="C1243">
            <v>1238</v>
          </cell>
          <cell r="D1243">
            <v>2</v>
          </cell>
          <cell r="E1243">
            <v>12</v>
          </cell>
          <cell r="F1243">
            <v>2565</v>
          </cell>
          <cell r="G1243">
            <v>800040832563</v>
          </cell>
          <cell r="H1243" t="str">
            <v>นางสาว</v>
          </cell>
          <cell r="I1243" t="str">
            <v>ชุมพูนุช</v>
          </cell>
          <cell r="J1243" t="str">
            <v>กาวิโล</v>
          </cell>
          <cell r="K1243">
            <v>1509900191157</v>
          </cell>
          <cell r="L1243" t="str">
            <v>บ่อสร้าง</v>
          </cell>
          <cell r="M1243" t="str">
            <v>เชียงใหม่ 3</v>
          </cell>
          <cell r="N1243">
            <v>8</v>
          </cell>
          <cell r="O1243" t="str">
            <v>สินเชื่อสวัสดิการ</v>
          </cell>
          <cell r="P1243" t="str">
            <v>1.บุคคลค้ำประกัน</v>
          </cell>
          <cell r="Q1243">
            <v>237167.49</v>
          </cell>
          <cell r="R1243">
            <v>62408.78</v>
          </cell>
          <cell r="S1243" t="str">
            <v>แขวงเชียงใหม่</v>
          </cell>
          <cell r="T1243" t="str">
            <v>ผบ.2329</v>
          </cell>
          <cell r="U1243">
            <v>2560</v>
          </cell>
          <cell r="V1243" t="str">
            <v>ผบ.5224</v>
          </cell>
          <cell r="W1243">
            <v>2560</v>
          </cell>
          <cell r="X1243">
            <v>1</v>
          </cell>
          <cell r="Y1243">
            <v>8</v>
          </cell>
          <cell r="Z1243">
            <v>2560</v>
          </cell>
          <cell r="AA1243"/>
          <cell r="AB1243"/>
          <cell r="AC1243"/>
          <cell r="AD1243">
            <v>1</v>
          </cell>
          <cell r="AE1243">
            <v>8</v>
          </cell>
          <cell r="AF1243">
            <v>2560</v>
          </cell>
          <cell r="AG1243">
            <v>8</v>
          </cell>
          <cell r="AH1243">
            <v>12</v>
          </cell>
          <cell r="AI1243">
            <v>2560</v>
          </cell>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นางสาวชุมพูนุช กาวิโล</v>
          </cell>
          <cell r="BM1243">
            <v>823660010044</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2087</v>
          </cell>
          <cell r="C1244">
            <v>1239</v>
          </cell>
          <cell r="D1244">
            <v>2</v>
          </cell>
          <cell r="E1244">
            <v>12</v>
          </cell>
          <cell r="F1244">
            <v>2565</v>
          </cell>
          <cell r="G1244">
            <v>800029433789</v>
          </cell>
          <cell r="H1244" t="str">
            <v>นาย</v>
          </cell>
          <cell r="I1244" t="str">
            <v>สุรพงษ์</v>
          </cell>
          <cell r="J1244" t="str">
            <v>จันทร์เป็ง</v>
          </cell>
          <cell r="K1244">
            <v>3510600166988</v>
          </cell>
          <cell r="L1244" t="str">
            <v>สันกำแพง</v>
          </cell>
          <cell r="M1244" t="str">
            <v>เชียงใหม่ 3</v>
          </cell>
          <cell r="N1244">
            <v>8</v>
          </cell>
          <cell r="O1244" t="str">
            <v>สินเชื่อธนาคารประชาชน</v>
          </cell>
          <cell r="P1244" t="str">
            <v>1.บุคคลค้ำประกัน</v>
          </cell>
          <cell r="Q1244">
            <v>71651.47</v>
          </cell>
          <cell r="R1244">
            <v>20168.45</v>
          </cell>
          <cell r="S1244" t="str">
            <v>แขวงเชียงใหม่</v>
          </cell>
          <cell r="T1244" t="str">
            <v>ผบ.2328</v>
          </cell>
          <cell r="U1244">
            <v>2560</v>
          </cell>
          <cell r="V1244" t="str">
            <v>ผบ.9299</v>
          </cell>
          <cell r="W1244">
            <v>2560</v>
          </cell>
          <cell r="X1244"/>
          <cell r="Y1244"/>
          <cell r="Z1244"/>
          <cell r="AA1244">
            <v>2</v>
          </cell>
          <cell r="AB1244">
            <v>10</v>
          </cell>
          <cell r="AC1244">
            <v>2560</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นายสุรพงษ์ จันทร์เป็ง</v>
          </cell>
          <cell r="BM1244">
            <v>823660010053</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2088</v>
          </cell>
          <cell r="C1245">
            <v>1240</v>
          </cell>
          <cell r="D1245">
            <v>2</v>
          </cell>
          <cell r="E1245">
            <v>12</v>
          </cell>
          <cell r="F1245">
            <v>2565</v>
          </cell>
          <cell r="G1245">
            <v>800028627027</v>
          </cell>
          <cell r="H1245" t="str">
            <v>นาย</v>
          </cell>
          <cell r="I1245" t="str">
            <v>ศักดิ์วรา</v>
          </cell>
          <cell r="J1245" t="str">
            <v>ลูนแก้ว</v>
          </cell>
          <cell r="K1245">
            <v>3500200713787</v>
          </cell>
          <cell r="L1245" t="str">
            <v>บ่อสร้าง</v>
          </cell>
          <cell r="M1245" t="str">
            <v>เชียงใหม่ 3</v>
          </cell>
          <cell r="N1245">
            <v>8</v>
          </cell>
          <cell r="O1245" t="str">
            <v>สินเชื่อธนาคารประชาชน</v>
          </cell>
          <cell r="P1245" t="str">
            <v>1.บุคคลค้ำประกัน</v>
          </cell>
          <cell r="Q1245">
            <v>120440</v>
          </cell>
          <cell r="R1245">
            <v>23717.51</v>
          </cell>
          <cell r="S1245" t="str">
            <v>จังหวัดฮอด</v>
          </cell>
          <cell r="T1245" t="str">
            <v>ผบ.332</v>
          </cell>
          <cell r="U1245">
            <v>2561</v>
          </cell>
          <cell r="V1245" t="str">
            <v>ผบ.446</v>
          </cell>
          <cell r="W1245">
            <v>2561</v>
          </cell>
          <cell r="X1245">
            <v>3</v>
          </cell>
          <cell r="Y1245">
            <v>7</v>
          </cell>
          <cell r="Z1245">
            <v>2561</v>
          </cell>
          <cell r="AA1245"/>
          <cell r="AB1245"/>
          <cell r="AC1245"/>
          <cell r="AD1245">
            <v>3</v>
          </cell>
          <cell r="AE1245">
            <v>7</v>
          </cell>
          <cell r="AF1245">
            <v>2561</v>
          </cell>
          <cell r="AG1245">
            <v>28</v>
          </cell>
          <cell r="AH1245">
            <v>2</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นายศักดิ์วรา ลูนแก้ว</v>
          </cell>
          <cell r="BM1245">
            <v>823661010018</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2089</v>
          </cell>
          <cell r="C1246">
            <v>1241</v>
          </cell>
          <cell r="D1246">
            <v>2</v>
          </cell>
          <cell r="E1246">
            <v>12</v>
          </cell>
          <cell r="F1246">
            <v>2565</v>
          </cell>
          <cell r="G1246">
            <v>800053900737</v>
          </cell>
          <cell r="H1246" t="str">
            <v>นางสาว</v>
          </cell>
          <cell r="I1246" t="str">
            <v>อชิรญา</v>
          </cell>
          <cell r="J1246" t="str">
            <v>สิทธิพรหม</v>
          </cell>
          <cell r="K1246">
            <v>3440900994836</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21000.87</v>
          </cell>
          <cell r="S1246" t="str">
            <v>แขวงเชียงใหม่</v>
          </cell>
          <cell r="T1246" t="str">
            <v>ผบ.3956</v>
          </cell>
          <cell r="U1246">
            <v>2561</v>
          </cell>
          <cell r="V1246" t="str">
            <v>ผบ.5888</v>
          </cell>
          <cell r="W1246">
            <v>2561</v>
          </cell>
          <cell r="X1246">
            <v>2</v>
          </cell>
          <cell r="Y1246">
            <v>7</v>
          </cell>
          <cell r="Z1246">
            <v>2561</v>
          </cell>
          <cell r="AA1246"/>
          <cell r="AB1246"/>
          <cell r="AC1246"/>
          <cell r="AD1246">
            <v>2</v>
          </cell>
          <cell r="AE1246">
            <v>7</v>
          </cell>
          <cell r="AF1246">
            <v>2561</v>
          </cell>
          <cell r="AG1246">
            <v>28</v>
          </cell>
          <cell r="AH1246">
            <v>6</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นางสาวอชิรญา สิทธิพรหม</v>
          </cell>
          <cell r="BM1246">
            <v>823661010020</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2090</v>
          </cell>
          <cell r="C1247">
            <v>1242</v>
          </cell>
          <cell r="D1247">
            <v>2</v>
          </cell>
          <cell r="E1247">
            <v>12</v>
          </cell>
          <cell r="F1247">
            <v>2565</v>
          </cell>
          <cell r="G1247">
            <v>800053900752</v>
          </cell>
          <cell r="H1247" t="str">
            <v>นางสาว</v>
          </cell>
          <cell r="I1247" t="str">
            <v>ลัดดา</v>
          </cell>
          <cell r="J1247" t="str">
            <v>ปัสสาโก</v>
          </cell>
          <cell r="K1247">
            <v>2419900037084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20797.46</v>
          </cell>
          <cell r="S1247" t="str">
            <v>แขวงเชียงใหม่</v>
          </cell>
          <cell r="T1247" t="str">
            <v>ผบ.3957</v>
          </cell>
          <cell r="U1247">
            <v>2561</v>
          </cell>
          <cell r="V1247" t="str">
            <v>ผบ.5896</v>
          </cell>
          <cell r="W1247">
            <v>2561</v>
          </cell>
          <cell r="X1247">
            <v>2</v>
          </cell>
          <cell r="Y1247">
            <v>7</v>
          </cell>
          <cell r="Z1247">
            <v>2561</v>
          </cell>
          <cell r="AA1247"/>
          <cell r="AB1247"/>
          <cell r="AC1247"/>
          <cell r="AD1247">
            <v>2</v>
          </cell>
          <cell r="AE1247">
            <v>7</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นางสาวลัดดา ปัสสาโก</v>
          </cell>
          <cell r="BM1247">
            <v>823661010019</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2091</v>
          </cell>
          <cell r="C1248">
            <v>1243</v>
          </cell>
          <cell r="D1248">
            <v>2</v>
          </cell>
          <cell r="E1248">
            <v>12</v>
          </cell>
          <cell r="F1248">
            <v>2565</v>
          </cell>
          <cell r="G1248">
            <v>800053900778</v>
          </cell>
          <cell r="H1248" t="str">
            <v>นางสาว</v>
          </cell>
          <cell r="I1248" t="str">
            <v>พรพรรณ</v>
          </cell>
          <cell r="J1248" t="str">
            <v>เข็มราช</v>
          </cell>
          <cell r="K1248">
            <v>1509900198364</v>
          </cell>
          <cell r="L1248" t="str">
            <v>บ่อสร้าง</v>
          </cell>
          <cell r="M1248" t="str">
            <v>เชียงใหม่ 3</v>
          </cell>
          <cell r="N1248">
            <v>8</v>
          </cell>
          <cell r="O1248" t="str">
            <v>สินเชื่อธนาคารประชาชน</v>
          </cell>
          <cell r="P1248" t="str">
            <v>1.บุคคลค้ำประกัน</v>
          </cell>
          <cell r="Q1248">
            <v>164572</v>
          </cell>
          <cell r="R1248">
            <v>21012.89</v>
          </cell>
          <cell r="S1248" t="str">
            <v>แขวงเชียงใหม่</v>
          </cell>
          <cell r="T1248" t="str">
            <v>ผบ.3958</v>
          </cell>
          <cell r="U1248">
            <v>2561</v>
          </cell>
          <cell r="V1248" t="str">
            <v>ผบ.4829</v>
          </cell>
          <cell r="W1248">
            <v>2561</v>
          </cell>
          <cell r="X1248">
            <v>4</v>
          </cell>
          <cell r="Y1248">
            <v>6</v>
          </cell>
          <cell r="Z1248">
            <v>2561</v>
          </cell>
          <cell r="AA1248"/>
          <cell r="AB1248"/>
          <cell r="AC1248"/>
          <cell r="AD1248">
            <v>4</v>
          </cell>
          <cell r="AE1248">
            <v>6</v>
          </cell>
          <cell r="AF1248">
            <v>2561</v>
          </cell>
          <cell r="AG1248">
            <v>25</v>
          </cell>
          <cell r="AH1248">
            <v>2</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นางสาวพรพรรณ เข็มราช</v>
          </cell>
          <cell r="BM1248">
            <v>823661010021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2092</v>
          </cell>
          <cell r="C1249">
            <v>1244</v>
          </cell>
          <cell r="D1249">
            <v>2</v>
          </cell>
          <cell r="E1249">
            <v>12</v>
          </cell>
          <cell r="F1249">
            <v>2565</v>
          </cell>
          <cell r="G1249">
            <v>800046386796</v>
          </cell>
          <cell r="H1249" t="str">
            <v>นางสาว</v>
          </cell>
          <cell r="I1249" t="str">
            <v>ภัทร์พิชชาหรืออรพินท์</v>
          </cell>
          <cell r="J1249" t="str">
            <v>วิโสภา</v>
          </cell>
          <cell r="K1249">
            <v>1509900512701</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51318.17</v>
          </cell>
          <cell r="R1249">
            <v>13686.06</v>
          </cell>
          <cell r="S1249" t="str">
            <v>แขวงเชียงใหม่</v>
          </cell>
          <cell r="T1249" t="str">
            <v>ผบ.13076</v>
          </cell>
          <cell r="U1249">
            <v>2561</v>
          </cell>
          <cell r="V1249" t="str">
            <v>ผบ.14702</v>
          </cell>
          <cell r="W1249">
            <v>2561</v>
          </cell>
          <cell r="X1249">
            <v>17</v>
          </cell>
          <cell r="Y1249">
            <v>12</v>
          </cell>
          <cell r="Z1249">
            <v>2561</v>
          </cell>
          <cell r="AA1249"/>
          <cell r="AB1249"/>
          <cell r="AC1249"/>
          <cell r="AD1249">
            <v>17</v>
          </cell>
          <cell r="AE1249">
            <v>12</v>
          </cell>
          <cell r="AF1249">
            <v>2561</v>
          </cell>
          <cell r="AG1249">
            <v>1</v>
          </cell>
          <cell r="AH1249">
            <v>7</v>
          </cell>
          <cell r="AI1249">
            <v>2562</v>
          </cell>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นางสาวภัทร์พิชชาหรืออรพินท์ วิโสภา</v>
          </cell>
          <cell r="BM1249">
            <v>823661010361</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2093</v>
          </cell>
          <cell r="C1250">
            <v>1245</v>
          </cell>
          <cell r="D1250">
            <v>2</v>
          </cell>
          <cell r="E1250">
            <v>12</v>
          </cell>
          <cell r="F1250">
            <v>2565</v>
          </cell>
          <cell r="G1250">
            <v>800026036643</v>
          </cell>
          <cell r="H1250" t="str">
            <v>นางสาว</v>
          </cell>
          <cell r="I1250" t="str">
            <v>นฤมล</v>
          </cell>
          <cell r="J1250" t="str">
            <v>จันทร์อิน</v>
          </cell>
          <cell r="K1250">
            <v>1560300091692</v>
          </cell>
          <cell r="L1250" t="str">
            <v>บวกครกหลวง</v>
          </cell>
          <cell r="M1250" t="str">
            <v>เชียงใหม่ 3</v>
          </cell>
          <cell r="N1250">
            <v>8</v>
          </cell>
          <cell r="O1250" t="str">
            <v>สินเชื่อธนาคารประชาชน</v>
          </cell>
          <cell r="P1250" t="str">
            <v>1.บุคคลค้ำประกัน</v>
          </cell>
          <cell r="Q1250">
            <v>81134.23</v>
          </cell>
          <cell r="R1250">
            <v>17580.5</v>
          </cell>
          <cell r="S1250" t="str">
            <v>แขวงเชียงใหม่</v>
          </cell>
          <cell r="T1250" t="str">
            <v>ผบ.9819</v>
          </cell>
          <cell r="U1250">
            <v>2562</v>
          </cell>
          <cell r="V1250" t="str">
            <v>ผบ.11564</v>
          </cell>
          <cell r="W1250">
            <v>2562</v>
          </cell>
          <cell r="X1250"/>
          <cell r="Y1250"/>
          <cell r="Z1250"/>
          <cell r="AA1250">
            <v>11</v>
          </cell>
          <cell r="AB1250">
            <v>11</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นางสาวนฤมล จันทร์อิน</v>
          </cell>
          <cell r="BM1250">
            <v>823661010009</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2094</v>
          </cell>
          <cell r="C1251">
            <v>1246</v>
          </cell>
          <cell r="D1251">
            <v>2</v>
          </cell>
          <cell r="E1251">
            <v>12</v>
          </cell>
          <cell r="F1251">
            <v>2565</v>
          </cell>
          <cell r="G1251">
            <v>800055706280</v>
          </cell>
          <cell r="H1251" t="str">
            <v>นาย</v>
          </cell>
          <cell r="I1251" t="str">
            <v>ศิริภูมิ</v>
          </cell>
          <cell r="J1251" t="str">
            <v>คำป๊อก</v>
          </cell>
          <cell r="K1251">
            <v>1509901005161</v>
          </cell>
          <cell r="L1251" t="str">
            <v>สันกำแพง</v>
          </cell>
          <cell r="M1251" t="str">
            <v>เชียงใหม่ 3</v>
          </cell>
          <cell r="N1251">
            <v>8</v>
          </cell>
          <cell r="O1251" t="str">
            <v>สินเชื่อธนาคารประชาชน</v>
          </cell>
          <cell r="P1251" t="str">
            <v>1.บุคคลค้ำประกัน</v>
          </cell>
          <cell r="Q1251">
            <v>38324</v>
          </cell>
          <cell r="R1251">
            <v>13251.56</v>
          </cell>
          <cell r="S1251" t="str">
            <v>แขวงเชียงใหม่</v>
          </cell>
          <cell r="T1251" t="str">
            <v>ผบ.9815</v>
          </cell>
          <cell r="U1251">
            <v>2562</v>
          </cell>
          <cell r="V1251" t="str">
            <v>ผบ.10507</v>
          </cell>
          <cell r="W1251">
            <v>2562</v>
          </cell>
          <cell r="X1251"/>
          <cell r="Y1251"/>
          <cell r="Z1251"/>
          <cell r="AA1251">
            <v>8</v>
          </cell>
          <cell r="AB1251">
            <v>10</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นายศิริภูมิ คำป๊อก</v>
          </cell>
          <cell r="BM1251">
            <v>883262011961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2095</v>
          </cell>
          <cell r="C1252">
            <v>1247</v>
          </cell>
          <cell r="D1252">
            <v>2</v>
          </cell>
          <cell r="E1252">
            <v>12</v>
          </cell>
          <cell r="F1252">
            <v>2565</v>
          </cell>
          <cell r="G1252">
            <v>800057546676</v>
          </cell>
          <cell r="H1252" t="str">
            <v>นางสาว</v>
          </cell>
          <cell r="I1252" t="str">
            <v>ดาวเรือง</v>
          </cell>
          <cell r="J1252" t="str">
            <v>ปัญญาเรือน</v>
          </cell>
          <cell r="K1252">
            <v>1509900115353</v>
          </cell>
          <cell r="L1252" t="str">
            <v>สันกำแพง</v>
          </cell>
          <cell r="M1252" t="str">
            <v>เชียงใหม่ 3</v>
          </cell>
          <cell r="N1252">
            <v>8</v>
          </cell>
          <cell r="O1252" t="str">
            <v>สินเชื่อธนาคารประชาชน</v>
          </cell>
          <cell r="P1252" t="str">
            <v>1.บุคคลค้ำประกัน</v>
          </cell>
          <cell r="Q1252">
            <v>70831</v>
          </cell>
          <cell r="R1252">
            <v>9834.34</v>
          </cell>
          <cell r="S1252" t="str">
            <v>แขวงเชียงใหม่</v>
          </cell>
          <cell r="T1252" t="str">
            <v>ผบ.13074</v>
          </cell>
          <cell r="U1252">
            <v>2561</v>
          </cell>
          <cell r="V1252" t="str">
            <v>ผบ.980</v>
          </cell>
          <cell r="W1252">
            <v>2562</v>
          </cell>
          <cell r="X1252"/>
          <cell r="Y1252"/>
          <cell r="Z1252"/>
          <cell r="AA1252">
            <v>11</v>
          </cell>
          <cell r="AB1252">
            <v>2</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นางสาวดาวเรือง ปัญญาเรือน</v>
          </cell>
          <cell r="BM1252">
            <v>823661010341</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2096</v>
          </cell>
          <cell r="C1253">
            <v>1248</v>
          </cell>
          <cell r="D1253">
            <v>2</v>
          </cell>
          <cell r="E1253">
            <v>12</v>
          </cell>
          <cell r="F1253">
            <v>2565</v>
          </cell>
          <cell r="G1253">
            <v>800025804108</v>
          </cell>
          <cell r="H1253" t="str">
            <v>นางสาว</v>
          </cell>
          <cell r="I1253" t="str">
            <v>สุกัญญา</v>
          </cell>
          <cell r="J1253" t="str">
            <v>อิ่มอารมณ์</v>
          </cell>
          <cell r="K1253">
            <v>3102001066060</v>
          </cell>
          <cell r="L1253" t="str">
            <v>บวกครกหลวง</v>
          </cell>
          <cell r="M1253" t="str">
            <v>เชียงใหม่ 3</v>
          </cell>
          <cell r="N1253">
            <v>8</v>
          </cell>
          <cell r="O1253" t="str">
            <v>สินเชื่อพัฒนาองค์กรชุมชน</v>
          </cell>
          <cell r="P1253" t="str">
            <v>1.บุคคลค้ำประกัน</v>
          </cell>
          <cell r="Q1253">
            <v>74867.06</v>
          </cell>
          <cell r="R1253">
            <v>14580.9</v>
          </cell>
          <cell r="S1253" t="str">
            <v>แขวงเชียงใหม่</v>
          </cell>
          <cell r="T1253" t="str">
            <v>ผบ.9816</v>
          </cell>
          <cell r="U1253">
            <v>2562</v>
          </cell>
          <cell r="V1253" t="str">
            <v>ผบ.10503</v>
          </cell>
          <cell r="W1253">
            <v>2562</v>
          </cell>
          <cell r="X1253"/>
          <cell r="Y1253"/>
          <cell r="Z1253"/>
          <cell r="AA1253">
            <v>8</v>
          </cell>
          <cell r="AB1253">
            <v>10</v>
          </cell>
          <cell r="AC1253">
            <v>2562</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นางสาวสุกัญญา อิ่มอารมณ์</v>
          </cell>
          <cell r="BM1253">
            <v>823661010364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2097</v>
          </cell>
          <cell r="C1254">
            <v>1249</v>
          </cell>
          <cell r="D1254">
            <v>2</v>
          </cell>
          <cell r="E1254">
            <v>12</v>
          </cell>
          <cell r="F1254">
            <v>2565</v>
          </cell>
          <cell r="G1254">
            <v>800026546096</v>
          </cell>
          <cell r="H1254" t="str">
            <v>นาง</v>
          </cell>
          <cell r="I1254" t="str">
            <v>สุรีรัตน์</v>
          </cell>
          <cell r="J1254" t="str">
            <v>สมูลดี</v>
          </cell>
          <cell r="K1254">
            <v>3540400384230</v>
          </cell>
          <cell r="L1254" t="str">
            <v>บวกครกหลวง</v>
          </cell>
          <cell r="M1254" t="str">
            <v>เชียงใหม่ 3</v>
          </cell>
          <cell r="N1254">
            <v>8</v>
          </cell>
          <cell r="O1254" t="str">
            <v>สินเชื่อธนาคารประชาชน</v>
          </cell>
          <cell r="P1254" t="str">
            <v>1.บุคคลค้ำประกัน</v>
          </cell>
          <cell r="Q1254">
            <v>115659</v>
          </cell>
          <cell r="R1254">
            <v>35683.94</v>
          </cell>
          <cell r="S1254" t="str">
            <v>จังหวัดลำพูน</v>
          </cell>
          <cell r="T1254" t="str">
            <v>ผบ.810</v>
          </cell>
          <cell r="U1254">
            <v>2563</v>
          </cell>
          <cell r="V1254" t="str">
            <v>ผบ.2179</v>
          </cell>
          <cell r="W1254">
            <v>2563</v>
          </cell>
          <cell r="X1254"/>
          <cell r="Y1254"/>
          <cell r="Z1254"/>
          <cell r="AA1254">
            <v>7</v>
          </cell>
          <cell r="AB1254">
            <v>9</v>
          </cell>
          <cell r="AC1254">
            <v>2563</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นางสุรีรัตน์ สมูลดี</v>
          </cell>
          <cell r="BM1254">
            <v>823660011024</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2098</v>
          </cell>
          <cell r="C1255">
            <v>1250</v>
          </cell>
          <cell r="D1255">
            <v>2</v>
          </cell>
          <cell r="E1255">
            <v>12</v>
          </cell>
          <cell r="F1255">
            <v>2565</v>
          </cell>
          <cell r="G1255">
            <v>800069235391</v>
          </cell>
          <cell r="H1255" t="str">
            <v>นาย</v>
          </cell>
          <cell r="I1255" t="str">
            <v>บุญยิ่ง</v>
          </cell>
          <cell r="J1255" t="str">
            <v>วงค์คม</v>
          </cell>
          <cell r="K1255">
            <v>3501300475048</v>
          </cell>
          <cell r="L1255" t="str">
            <v>สันกำแพง</v>
          </cell>
          <cell r="M1255" t="str">
            <v>เชียงใหม่ 3</v>
          </cell>
          <cell r="N1255">
            <v>8</v>
          </cell>
          <cell r="O1255" t="str">
            <v>สินเชื่อธนาคารประชาชน</v>
          </cell>
          <cell r="P1255" t="str">
            <v>1.บุคคลค้ำประกัน</v>
          </cell>
          <cell r="Q1255">
            <v>45830</v>
          </cell>
          <cell r="R1255">
            <v>7812.41</v>
          </cell>
          <cell r="S1255" t="str">
            <v>แขวงเชียงใหม่</v>
          </cell>
          <cell r="T1255" t="str">
            <v>ผบ.13077</v>
          </cell>
          <cell r="U1255">
            <v>2561</v>
          </cell>
          <cell r="V1255" t="str">
            <v>ผบ.316</v>
          </cell>
          <cell r="W1255">
            <v>2562</v>
          </cell>
          <cell r="X1255"/>
          <cell r="Y1255"/>
          <cell r="Z1255"/>
          <cell r="AA1255">
            <v>22</v>
          </cell>
          <cell r="AB1255">
            <v>1</v>
          </cell>
          <cell r="AC1255">
            <v>2562</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สืบทรัพย์สำนักงานอื่นฟ้อง (คำสั่ง 2/12/2565)//กำลังดำเนินการสืบทรัพย์</v>
          </cell>
          <cell r="BC1255"/>
          <cell r="BD1255"/>
          <cell r="BE1255"/>
          <cell r="BF1255"/>
          <cell r="BG1255"/>
          <cell r="BH1255"/>
          <cell r="BI1255"/>
          <cell r="BJ1255"/>
          <cell r="BK1255"/>
          <cell r="BL1255" t="str">
            <v>นายบุญยิ่ง วงค์คม</v>
          </cell>
          <cell r="BM1255">
            <v>823661010332</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2099</v>
          </cell>
          <cell r="C1256">
            <v>1251</v>
          </cell>
          <cell r="D1256">
            <v>9</v>
          </cell>
          <cell r="E1256">
            <v>12</v>
          </cell>
          <cell r="F1256">
            <v>2565</v>
          </cell>
          <cell r="G1256">
            <v>219543</v>
          </cell>
          <cell r="H1256" t="str">
            <v>กองทุนหมู่บ้านบ้านท่าหัด หมู่ 4</v>
          </cell>
          <cell r="I1256"/>
          <cell r="J1256"/>
          <cell r="K1256"/>
          <cell r="L1256" t="str">
            <v>ฝาง</v>
          </cell>
          <cell r="M1256" t="str">
            <v>เชียงใหม่ 2</v>
          </cell>
          <cell r="N1256">
            <v>8</v>
          </cell>
          <cell r="O1256" t="str">
            <v>สินเชื่อพัฒนาชนบท</v>
          </cell>
          <cell r="P1256" t="str">
            <v>1.บุคคลค้ำประกัน</v>
          </cell>
          <cell r="Q1256">
            <v>3304386.3</v>
          </cell>
          <cell r="R1256">
            <v>49036.19</v>
          </cell>
          <cell r="S1256" t="str">
            <v>จังหวัดฝาง</v>
          </cell>
          <cell r="T1256" t="str">
            <v>ผบE65</v>
          </cell>
          <cell r="U1256">
            <v>2565</v>
          </cell>
          <cell r="V1256" t="str">
            <v>ผบE321</v>
          </cell>
          <cell r="W1256">
            <v>2565</v>
          </cell>
          <cell r="X1256"/>
          <cell r="Y1256"/>
          <cell r="Z1256"/>
          <cell r="AA1256">
            <v>24</v>
          </cell>
          <cell r="AB1256">
            <v>5</v>
          </cell>
          <cell r="AC1256">
            <v>2565</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 (คำสั่ง 9/12/2565)//กำลังดำเนินการสืบทรัพย์</v>
          </cell>
          <cell r="BC1256"/>
          <cell r="BD1256"/>
          <cell r="BE1256"/>
          <cell r="BF1256"/>
          <cell r="BG1256"/>
          <cell r="BH1256"/>
          <cell r="BI1256"/>
          <cell r="BJ1256"/>
          <cell r="BK1256"/>
          <cell r="BL1256" t="str">
            <v xml:space="preserve">กองทุนหมู่บ้านบ้านท่าหัด หมู่ 4 </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2100</v>
          </cell>
          <cell r="C1257">
            <v>1252</v>
          </cell>
          <cell r="D1257">
            <v>14</v>
          </cell>
          <cell r="E1257">
            <v>12</v>
          </cell>
          <cell r="F1257">
            <v>2565</v>
          </cell>
          <cell r="G1257">
            <v>800028910092</v>
          </cell>
          <cell r="H1257" t="str">
            <v>นาย</v>
          </cell>
          <cell r="I1257" t="str">
            <v>มังกร</v>
          </cell>
          <cell r="J1257" t="str">
            <v>เล้าประชา</v>
          </cell>
          <cell r="K1257">
            <v>3721000292248</v>
          </cell>
          <cell r="L1257" t="str">
            <v>ไชยปราการ</v>
          </cell>
          <cell r="M1257" t="str">
            <v>เชียงใหม่ 2</v>
          </cell>
          <cell r="N1257">
            <v>8</v>
          </cell>
          <cell r="O1257"/>
          <cell r="P1257" t="str">
            <v>1.บุคคลค้ำประกัน</v>
          </cell>
          <cell r="Q1257">
            <v>223769.49</v>
          </cell>
          <cell r="R1257">
            <v>25129.83</v>
          </cell>
          <cell r="S1257" t="str">
            <v>แขวงเชียงใหม่</v>
          </cell>
          <cell r="T1257" t="str">
            <v>ผบ.6272</v>
          </cell>
          <cell r="U1257">
            <v>2558</v>
          </cell>
          <cell r="V1257" t="str">
            <v>ผบ.6398</v>
          </cell>
          <cell r="W1257">
            <v>2558</v>
          </cell>
          <cell r="X1257"/>
          <cell r="Y1257"/>
          <cell r="Z1257"/>
          <cell r="AA1257">
            <v>31</v>
          </cell>
          <cell r="AB1257">
            <v>8</v>
          </cell>
          <cell r="AC1257">
            <v>2558</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14/12/2565)สืบด่วน//กำลังดำเนินการสืบทรัพย์</v>
          </cell>
          <cell r="BC1257"/>
          <cell r="BD1257"/>
          <cell r="BE1257"/>
          <cell r="BF1257"/>
          <cell r="BG1257"/>
          <cell r="BH1257"/>
          <cell r="BI1257"/>
          <cell r="BJ1257"/>
          <cell r="BK1257"/>
          <cell r="BL1257" t="str">
            <v>นายมังกร เล้าประชา</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2101</v>
          </cell>
          <cell r="C1258">
            <v>1253</v>
          </cell>
          <cell r="D1258">
            <v>14</v>
          </cell>
          <cell r="E1258">
            <v>12</v>
          </cell>
          <cell r="F1258">
            <v>2565</v>
          </cell>
          <cell r="G1258"/>
          <cell r="H1258" t="str">
            <v>นาง</v>
          </cell>
          <cell r="I1258" t="str">
            <v>สวงค์</v>
          </cell>
          <cell r="J1258" t="str">
            <v>แย้มดี</v>
          </cell>
          <cell r="K1258">
            <v>3509900439629</v>
          </cell>
          <cell r="L1258" t="str">
            <v>ฝาง</v>
          </cell>
          <cell r="M1258" t="str">
            <v>เชียงใหม่ 2</v>
          </cell>
          <cell r="N1258">
            <v>8</v>
          </cell>
          <cell r="O1258" t="str">
            <v>สินเชื่อโครงการพัฒนาองค์กรชุมชน(รายบุคคล)</v>
          </cell>
          <cell r="P1258" t="str">
            <v>1.บุคคลค้ำประกัน</v>
          </cell>
          <cell r="Q1258">
            <v>358568.83</v>
          </cell>
          <cell r="R1258">
            <v>27530.97</v>
          </cell>
          <cell r="S1258" t="str">
            <v>จังหวัดฝาง</v>
          </cell>
          <cell r="T1258" t="str">
            <v>ผบ.1603</v>
          </cell>
          <cell r="U1258">
            <v>2559</v>
          </cell>
          <cell r="V1258" t="str">
            <v>ผบ.109</v>
          </cell>
          <cell r="W1258">
            <v>2560</v>
          </cell>
          <cell r="X1258"/>
          <cell r="Y1258"/>
          <cell r="Z1258"/>
          <cell r="AA1258">
            <v>20</v>
          </cell>
          <cell r="AB1258">
            <v>2</v>
          </cell>
          <cell r="AC1258">
            <v>2560</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สืบทรัพย์สำนักงานอื่นฟ้อง (คำสั่ง 14/12/2565)//กำลังดำเนินการสืบทรัพย์</v>
          </cell>
          <cell r="BC1258"/>
          <cell r="BD1258"/>
          <cell r="BE1258"/>
          <cell r="BF1258"/>
          <cell r="BG1258"/>
          <cell r="BH1258"/>
          <cell r="BI1258"/>
          <cell r="BJ1258"/>
          <cell r="BK1258"/>
          <cell r="BL1258" t="str">
            <v>นางสวงค์ แย้มดี</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2102</v>
          </cell>
          <cell r="C1259">
            <v>1254</v>
          </cell>
          <cell r="D1259">
            <v>9</v>
          </cell>
          <cell r="E1259">
            <v>1</v>
          </cell>
          <cell r="F1259">
            <v>2566</v>
          </cell>
          <cell r="G1259"/>
          <cell r="H1259" t="str">
            <v>นาง</v>
          </cell>
          <cell r="I1259" t="str">
            <v>นฤมล</v>
          </cell>
          <cell r="J1259" t="str">
            <v>ธรรมสุตร</v>
          </cell>
          <cell r="K1259" t="str">
            <v>3 5009 00813 80 6</v>
          </cell>
          <cell r="L1259" t="str">
            <v>ฝาง</v>
          </cell>
          <cell r="M1259" t="str">
            <v>เชียงใหม่ 2</v>
          </cell>
          <cell r="N1259">
            <v>8</v>
          </cell>
          <cell r="O1259" t="str">
            <v>สินเชื่อธนาคารประชาชน</v>
          </cell>
          <cell r="P1259" t="str">
            <v>1.บุคคลค้ำประกัน</v>
          </cell>
          <cell r="Q1259"/>
          <cell r="R1259"/>
          <cell r="S1259" t="str">
            <v>จังหวัดฝาง</v>
          </cell>
          <cell r="T1259" t="str">
            <v>ผบ.881</v>
          </cell>
          <cell r="U1259">
            <v>2558</v>
          </cell>
          <cell r="V1259" t="str">
            <v>ผบ.105</v>
          </cell>
          <cell r="W1259">
            <v>2559</v>
          </cell>
          <cell r="X1259"/>
          <cell r="Y1259"/>
          <cell r="Z1259"/>
          <cell r="AA1259">
            <v>29</v>
          </cell>
          <cell r="AB1259">
            <v>2</v>
          </cell>
          <cell r="AC1259">
            <v>2559</v>
          </cell>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t="str">
            <v>นางนฤมล ธรรมสุตร</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2103</v>
          </cell>
          <cell r="C1260">
            <v>1255</v>
          </cell>
          <cell r="D1260">
            <v>21</v>
          </cell>
          <cell r="E1260">
            <v>12</v>
          </cell>
          <cell r="F1260">
            <v>2565</v>
          </cell>
          <cell r="G1260">
            <v>800066785208</v>
          </cell>
          <cell r="H1260" t="str">
            <v>นางสาว</v>
          </cell>
          <cell r="I1260" t="str">
            <v>พิมพ์วลัญซ์</v>
          </cell>
          <cell r="J1260" t="str">
            <v>เรือนแก้ว</v>
          </cell>
          <cell r="K1260" t="str">
            <v>1 5004 00060 42 0</v>
          </cell>
          <cell r="L1260" t="str">
            <v>มีโชคพลาซ่า</v>
          </cell>
          <cell r="M1260" t="str">
            <v>เชียงใหม่ 2</v>
          </cell>
          <cell r="N1260">
            <v>8</v>
          </cell>
          <cell r="O1260" t="str">
            <v>ธนาคารประชาชน</v>
          </cell>
          <cell r="P1260" t="str">
            <v>1.บุคคลค้ำประกัน</v>
          </cell>
          <cell r="Q1260"/>
          <cell r="R1260"/>
          <cell r="S1260" t="str">
            <v>แขวงเชียงใหม่</v>
          </cell>
          <cell r="T1260" t="str">
            <v>ผบE872</v>
          </cell>
          <cell r="U1260">
            <v>2563</v>
          </cell>
          <cell r="V1260" t="str">
            <v>ผบE648</v>
          </cell>
          <cell r="W1260">
            <v>2563</v>
          </cell>
          <cell r="X1260">
            <v>31</v>
          </cell>
          <cell r="Y1260">
            <v>8</v>
          </cell>
          <cell r="Z1260">
            <v>2563</v>
          </cell>
          <cell r="AA1260"/>
          <cell r="AB1260"/>
          <cell r="AC1260"/>
          <cell r="AD1260">
            <v>31</v>
          </cell>
          <cell r="AE1260">
            <v>8</v>
          </cell>
          <cell r="AF1260">
            <v>2563</v>
          </cell>
          <cell r="AG1260">
            <v>9</v>
          </cell>
          <cell r="AH1260">
            <v>2</v>
          </cell>
          <cell r="AI1260">
            <v>2564</v>
          </cell>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21/12/2565)</v>
          </cell>
          <cell r="BC1260"/>
          <cell r="BD1260"/>
          <cell r="BE1260"/>
          <cell r="BF1260"/>
          <cell r="BG1260"/>
          <cell r="BH1260"/>
          <cell r="BI1260"/>
          <cell r="BJ1260"/>
          <cell r="BK1260"/>
          <cell r="BL1260" t="str">
            <v>นางสาวพิมพ์วลัญซ์ เรือนแก้ว</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2104</v>
          </cell>
          <cell r="C1261">
            <v>1256</v>
          </cell>
          <cell r="D1261">
            <v>6</v>
          </cell>
          <cell r="E1261">
            <v>1</v>
          </cell>
          <cell r="F1261">
            <v>2566</v>
          </cell>
          <cell r="G1261" t="str">
            <v>800078271775 , 
800078271783 ,
800078271791</v>
          </cell>
          <cell r="H1261" t="str">
            <v>นาย</v>
          </cell>
          <cell r="I1261" t="str">
            <v>วีรธิน</v>
          </cell>
          <cell r="J1261" t="str">
            <v>สุทธวงค์</v>
          </cell>
          <cell r="K1261" t="str">
            <v>1 5711 00061 80 4</v>
          </cell>
          <cell r="L1261" t="str">
            <v>บิ๊กซี เชียงใหม่ ดอนจั่น</v>
          </cell>
          <cell r="M1261" t="str">
            <v>เชียงใหม่ 1</v>
          </cell>
          <cell r="N1261">
            <v>8</v>
          </cell>
          <cell r="O1261" t="str">
            <v>สินเชื่อเคหะ , ไทรทอง</v>
          </cell>
          <cell r="P1261" t="str">
            <v>2.หลักทรัพย์ค้ำประกัน</v>
          </cell>
          <cell r="Q1261">
            <v>1415142.83</v>
          </cell>
          <cell r="R1261">
            <v>97913.52</v>
          </cell>
          <cell r="S1261" t="str">
            <v>จังหวัดเชียงราย</v>
          </cell>
          <cell r="T1261" t="str">
            <v>ผบ5737</v>
          </cell>
          <cell r="U1261">
            <v>2561</v>
          </cell>
          <cell r="V1261" t="str">
            <v>ผบ8030</v>
          </cell>
          <cell r="W1261">
            <v>2561</v>
          </cell>
          <cell r="X1261"/>
          <cell r="Y1261"/>
          <cell r="Z1261"/>
          <cell r="AA1261">
            <v>6</v>
          </cell>
          <cell r="AB1261">
            <v>12</v>
          </cell>
          <cell r="AC1261">
            <v>2561</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สืบทรัพย์สำนักงานอื่นฟ้อง (คำสั่ง 6/1/2566)//กำลังดำเนินการสืบทรัพย์</v>
          </cell>
          <cell r="BC1261"/>
          <cell r="BD1261"/>
          <cell r="BE1261"/>
          <cell r="BF1261"/>
          <cell r="BG1261"/>
          <cell r="BH1261"/>
          <cell r="BI1261"/>
          <cell r="BJ1261"/>
          <cell r="BK1261"/>
          <cell r="BL1261" t="str">
            <v>นายวีรธิน สุทธวงค์</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2105</v>
          </cell>
          <cell r="C1262">
            <v>1257</v>
          </cell>
          <cell r="D1262">
            <v>5</v>
          </cell>
          <cell r="E1262">
            <v>1</v>
          </cell>
          <cell r="F1262">
            <v>2566</v>
          </cell>
          <cell r="G1262">
            <v>800023434981</v>
          </cell>
          <cell r="H1262" t="str">
            <v>นาย</v>
          </cell>
          <cell r="I1262" t="str">
            <v xml:space="preserve">ปุญญพัฒน์  </v>
          </cell>
          <cell r="J1262" t="str">
            <v>วังนิยม</v>
          </cell>
          <cell r="K1262" t="str">
            <v>3 5002 00252 33 0</v>
          </cell>
          <cell r="L1262" t="str">
            <v>เชียงใหม่</v>
          </cell>
          <cell r="M1262" t="str">
            <v>เชียงใหม่ 1</v>
          </cell>
          <cell r="N1262">
            <v>8</v>
          </cell>
          <cell r="O1262" t="str">
            <v>สินเชื่อพัฒนากลุ่มอาชีพฯ</v>
          </cell>
          <cell r="P1262" t="str">
            <v>1.บุคคลค้ำประกัน</v>
          </cell>
          <cell r="Q1262">
            <v>1583427.87</v>
          </cell>
          <cell r="R1262">
            <v>184156.15</v>
          </cell>
          <cell r="S1262" t="str">
            <v>จังหวัดเชียงใหม่</v>
          </cell>
          <cell r="T1262" t="str">
            <v>ผบ1998</v>
          </cell>
          <cell r="U1262">
            <v>2562</v>
          </cell>
          <cell r="V1262" t="str">
            <v>ผบ2243</v>
          </cell>
          <cell r="W1262">
            <v>2562</v>
          </cell>
          <cell r="X1262"/>
          <cell r="Y1262"/>
          <cell r="Z1262"/>
          <cell r="AA1262">
            <v>17</v>
          </cell>
          <cell r="AB1262">
            <v>10</v>
          </cell>
          <cell r="AC1262">
            <v>2562</v>
          </cell>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t="str">
            <v>สืบทรัพย์ (คำสั่ง 5/1/2566)//กำลังดำเนินการสืบทรัพย์</v>
          </cell>
          <cell r="BC1262"/>
          <cell r="BD1262"/>
          <cell r="BE1262"/>
          <cell r="BF1262"/>
          <cell r="BG1262"/>
          <cell r="BH1262"/>
          <cell r="BI1262"/>
          <cell r="BJ1262"/>
          <cell r="BK1262"/>
          <cell r="BL1262" t="str">
            <v>นายปุญญพัฒน์   วังนิยม</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2106</v>
          </cell>
          <cell r="C1263">
            <v>1258</v>
          </cell>
          <cell r="D1263">
            <v>5</v>
          </cell>
          <cell r="E1263">
            <v>1</v>
          </cell>
          <cell r="F1263">
            <v>2566</v>
          </cell>
          <cell r="G1263">
            <v>800028838798</v>
          </cell>
          <cell r="H1263" t="str">
            <v>นาย</v>
          </cell>
          <cell r="I1263" t="str">
            <v>สุภาพ</v>
          </cell>
          <cell r="J1263" t="str">
            <v>นะวะศรี</v>
          </cell>
          <cell r="K1263"/>
          <cell r="L1263" t="str">
            <v>แม่ริม</v>
          </cell>
          <cell r="M1263" t="str">
            <v>เชียงใหม่ 2</v>
          </cell>
          <cell r="N1263">
            <v>8</v>
          </cell>
          <cell r="O1263" t="str">
            <v>สินเชื่อสวัสดิการ</v>
          </cell>
          <cell r="P1263" t="str">
            <v>1.บุคคลค้ำประกัน</v>
          </cell>
          <cell r="Q1263">
            <v>596153.84</v>
          </cell>
          <cell r="R1263">
            <v>99281.93</v>
          </cell>
          <cell r="S1263" t="str">
            <v>จังหวัดเชียงใหม่</v>
          </cell>
          <cell r="T1263" t="str">
            <v>ผบE795</v>
          </cell>
          <cell r="U1263">
            <v>2565</v>
          </cell>
          <cell r="V1263" t="str">
            <v>ผบE1777</v>
          </cell>
          <cell r="W1263">
            <v>2565</v>
          </cell>
          <cell r="X1263">
            <v>28</v>
          </cell>
          <cell r="Y1263">
            <v>11</v>
          </cell>
          <cell r="Z1263">
            <v>2565</v>
          </cell>
          <cell r="AA1263"/>
          <cell r="AB1263"/>
          <cell r="AC1263"/>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t="str">
            <v>นายสุภาพ นะวะศรี</v>
          </cell>
          <cell r="BM1263">
            <v>0</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2107</v>
          </cell>
          <cell r="C1264">
            <v>1259</v>
          </cell>
          <cell r="D1264">
            <v>11</v>
          </cell>
          <cell r="E1264">
            <v>1</v>
          </cell>
          <cell r="F1264">
            <v>2566</v>
          </cell>
          <cell r="G1264" t="str">
            <v>800071297439,
800071297447</v>
          </cell>
          <cell r="H1264" t="str">
            <v>นาย</v>
          </cell>
          <cell r="I1264" t="str">
            <v>พงศ์พันธุ์</v>
          </cell>
          <cell r="J1264" t="str">
            <v>แก้วสมศรี</v>
          </cell>
          <cell r="K1264" t="str">
            <v>1 5899 00053 22 5</v>
          </cell>
          <cell r="L1264" t="str">
            <v>ถนนทิพย์เนตร</v>
          </cell>
          <cell r="M1264" t="str">
            <v>เชียงใหม่ 1</v>
          </cell>
          <cell r="N1264">
            <v>8</v>
          </cell>
          <cell r="O1264" t="str">
            <v>สินเชื่อเคหะ,ไทรทอง</v>
          </cell>
          <cell r="P1264" t="str">
            <v>2.หลักทรัพย์ค้ำประกัน</v>
          </cell>
          <cell r="Q1264">
            <v>1503543.01</v>
          </cell>
          <cell r="R1264">
            <v>549725.9</v>
          </cell>
          <cell r="S1264" t="str">
            <v>จังหวัดแม่ฮ่องสอน</v>
          </cell>
          <cell r="T1264" t="str">
            <v>ผบE171</v>
          </cell>
          <cell r="U1264">
            <v>2565</v>
          </cell>
          <cell r="V1264" t="str">
            <v>ผบE209</v>
          </cell>
          <cell r="W1264">
            <v>2565</v>
          </cell>
          <cell r="X1264">
            <v>17</v>
          </cell>
          <cell r="Y1264">
            <v>10</v>
          </cell>
          <cell r="Z1264">
            <v>2565</v>
          </cell>
          <cell r="AA1264"/>
          <cell r="AB1264"/>
          <cell r="AC1264"/>
          <cell r="AD1264"/>
          <cell r="AE1264"/>
          <cell r="AF1264"/>
          <cell r="AG1264">
            <v>27</v>
          </cell>
          <cell r="AH1264">
            <v>10</v>
          </cell>
          <cell r="AI1264">
            <v>2565</v>
          </cell>
          <cell r="AJ1264"/>
          <cell r="AK1264"/>
          <cell r="AL1264"/>
          <cell r="AM1264"/>
          <cell r="AN1264"/>
          <cell r="AO1264"/>
          <cell r="AP1264"/>
          <cell r="AQ1264"/>
          <cell r="AR1264"/>
          <cell r="AS1264"/>
          <cell r="AT1264"/>
          <cell r="AU1264"/>
          <cell r="AV1264"/>
          <cell r="AW1264"/>
          <cell r="AX1264"/>
          <cell r="AY1264"/>
          <cell r="AZ1264"/>
          <cell r="BA1264"/>
          <cell r="BB1264" t="str">
            <v>คำสั่งสืบทรัพย์ 25/3/2567</v>
          </cell>
          <cell r="BC1264"/>
          <cell r="BD1264"/>
          <cell r="BE1264"/>
          <cell r="BF1264"/>
          <cell r="BG1264"/>
          <cell r="BH1264"/>
          <cell r="BI1264"/>
          <cell r="BJ1264"/>
          <cell r="BK1264"/>
          <cell r="BL1264" t="str">
            <v>นายพงศ์พันธุ์ แก้วสมศรี</v>
          </cell>
          <cell r="BM1264">
            <v>883162012043</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2108</v>
          </cell>
          <cell r="C1265">
            <v>1260</v>
          </cell>
          <cell r="D1265">
            <v>30</v>
          </cell>
          <cell r="E1265">
            <v>1</v>
          </cell>
          <cell r="F1265">
            <v>2566</v>
          </cell>
          <cell r="G1265">
            <v>821953004974</v>
          </cell>
          <cell r="H1265" t="str">
            <v>นางสาว</v>
          </cell>
          <cell r="I1265" t="str">
            <v xml:space="preserve">รัชนีพร </v>
          </cell>
          <cell r="J1265" t="str">
            <v>สัตย์หมั้น</v>
          </cell>
          <cell r="K1265" t="str">
            <v>1 5007 00088 47 8</v>
          </cell>
          <cell r="L1265" t="str">
            <v>สันกำแพง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ผบ.5115</v>
          </cell>
          <cell r="U1265">
            <v>2556</v>
          </cell>
          <cell r="V1265" t="str">
            <v>ผบ.6530</v>
          </cell>
          <cell r="W1265">
            <v>2556</v>
          </cell>
          <cell r="X1265">
            <v>8</v>
          </cell>
          <cell r="Y1265">
            <v>10</v>
          </cell>
          <cell r="Z1265">
            <v>2556</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นางสาวรัชนีพร  สัตย์หมั้น</v>
          </cell>
          <cell r="BM1265">
            <v>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2109</v>
          </cell>
          <cell r="C1266">
            <v>1261</v>
          </cell>
          <cell r="D1266">
            <v>30</v>
          </cell>
          <cell r="E1266">
            <v>1</v>
          </cell>
          <cell r="F1266">
            <v>2566</v>
          </cell>
          <cell r="G1266">
            <v>800012078096</v>
          </cell>
          <cell r="H1266" t="str">
            <v>นาย</v>
          </cell>
          <cell r="I1266" t="str">
            <v>จรัส</v>
          </cell>
          <cell r="J1266" t="str">
            <v>หมูทา</v>
          </cell>
          <cell r="K1266" t="str">
            <v>1 5099 00119 59 6</v>
          </cell>
          <cell r="L1266" t="str">
            <v>แม่วาง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ผบ.7546</v>
          </cell>
          <cell r="U1266">
            <v>2557</v>
          </cell>
          <cell r="V1266"/>
          <cell r="W1266"/>
          <cell r="X1266"/>
          <cell r="Y1266"/>
          <cell r="Z1266"/>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นายจรัส หมูทา</v>
          </cell>
          <cell r="BM1266">
            <v>823757010230</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2110</v>
          </cell>
          <cell r="C1267">
            <v>1262</v>
          </cell>
          <cell r="D1267">
            <v>30</v>
          </cell>
          <cell r="E1267">
            <v>1</v>
          </cell>
          <cell r="F1267">
            <v>2566</v>
          </cell>
          <cell r="G1267">
            <v>839752012444</v>
          </cell>
          <cell r="H1267" t="str">
            <v>นาย</v>
          </cell>
          <cell r="I1267" t="str">
            <v>มานพ</v>
          </cell>
          <cell r="J1267" t="str">
            <v>สุริยะมโน</v>
          </cell>
          <cell r="K1267"/>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ผบ.13002</v>
          </cell>
          <cell r="U1267">
            <v>2559</v>
          </cell>
          <cell r="V1267" t="str">
            <v>ผบ.228</v>
          </cell>
          <cell r="W1267">
            <v>2560</v>
          </cell>
          <cell r="X1267"/>
          <cell r="Y1267"/>
          <cell r="Z1267"/>
          <cell r="AA1267">
            <v>23</v>
          </cell>
          <cell r="AB1267">
            <v>1</v>
          </cell>
          <cell r="AC1267">
            <v>2560</v>
          </cell>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นายมานพ สุริยะมโน</v>
          </cell>
          <cell r="BM1267">
            <v>823659010667</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2111</v>
          </cell>
          <cell r="C1268">
            <v>1263</v>
          </cell>
          <cell r="D1268">
            <v>30</v>
          </cell>
          <cell r="E1268">
            <v>1</v>
          </cell>
          <cell r="F1268">
            <v>2566</v>
          </cell>
          <cell r="G1268">
            <v>800042978737</v>
          </cell>
          <cell r="H1268" t="str">
            <v>นาย</v>
          </cell>
          <cell r="I1268" t="str">
            <v>ยุทธนา</v>
          </cell>
          <cell r="J1268" t="str">
            <v>รุ่งธรรม</v>
          </cell>
          <cell r="K1268" t="str">
            <v>1 5099 00972 41 8</v>
          </cell>
          <cell r="L1268" t="str">
            <v>บวกครกหลวง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ผบ.14187</v>
          </cell>
          <cell r="U1268">
            <v>2559</v>
          </cell>
          <cell r="V1268" t="str">
            <v>ผบ.1523</v>
          </cell>
          <cell r="W1268">
            <v>2560</v>
          </cell>
          <cell r="X1268">
            <v>14</v>
          </cell>
          <cell r="Y1268">
            <v>3</v>
          </cell>
          <cell r="Z1268">
            <v>2560</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นายยุทธนา รุ่งธรรม</v>
          </cell>
          <cell r="BM1268">
            <v>0</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2112</v>
          </cell>
          <cell r="C1269">
            <v>1264</v>
          </cell>
          <cell r="D1269">
            <v>30</v>
          </cell>
          <cell r="E1269">
            <v>1</v>
          </cell>
          <cell r="F1269">
            <v>2566</v>
          </cell>
          <cell r="G1269">
            <v>800048791332</v>
          </cell>
          <cell r="H1269" t="str">
            <v>นาย</v>
          </cell>
          <cell r="I1269" t="str">
            <v>ถาวร</v>
          </cell>
          <cell r="J1269" t="str">
            <v>ยอดศิริ</v>
          </cell>
          <cell r="K1269" t="str">
            <v>3 5006 00355 10 1</v>
          </cell>
          <cell r="L1269" t="str">
            <v>แม่วาง</v>
          </cell>
          <cell r="M1269" t="str">
            <v>เชียงใหม่ 3</v>
          </cell>
          <cell r="N1269">
            <v>8</v>
          </cell>
          <cell r="O1269" t="str">
            <v>สินเชื่อธนาคารประชาชน</v>
          </cell>
          <cell r="P1269" t="str">
            <v>1.บุคคลค้ำประกัน</v>
          </cell>
          <cell r="Q1269"/>
          <cell r="R1269"/>
          <cell r="S1269" t="str">
            <v>แขวงเชียงใหม่</v>
          </cell>
          <cell r="T1269" t="str">
            <v>ผบ.4277</v>
          </cell>
          <cell r="U1269">
            <v>2561</v>
          </cell>
          <cell r="V1269" t="str">
            <v>ผบ.6684</v>
          </cell>
          <cell r="W1269">
            <v>2561</v>
          </cell>
          <cell r="X1269">
            <v>24</v>
          </cell>
          <cell r="Y1269">
            <v>7</v>
          </cell>
          <cell r="Z1269">
            <v>2561</v>
          </cell>
          <cell r="AA1269"/>
          <cell r="AB1269"/>
          <cell r="AC1269"/>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นายถาวร ยอดศิริ</v>
          </cell>
          <cell r="BM1269">
            <v>823761010045</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2113</v>
          </cell>
          <cell r="C1270">
            <v>1265</v>
          </cell>
          <cell r="D1270">
            <v>30</v>
          </cell>
          <cell r="E1270">
            <v>1</v>
          </cell>
          <cell r="F1270">
            <v>2566</v>
          </cell>
          <cell r="G1270">
            <v>800019642415</v>
          </cell>
          <cell r="H1270" t="str">
            <v>นาย</v>
          </cell>
          <cell r="I1270" t="str">
            <v>เฉลิม</v>
          </cell>
          <cell r="J1270" t="str">
            <v>พรมมา</v>
          </cell>
          <cell r="K1270" t="str">
            <v>3 5008 00082 79 6</v>
          </cell>
          <cell r="L1270" t="str">
            <v>บวกครกหลวง</v>
          </cell>
          <cell r="M1270" t="str">
            <v>เชียงใหม่ 3</v>
          </cell>
          <cell r="N1270">
            <v>8</v>
          </cell>
          <cell r="O1270" t="str">
            <v>สินเชื่อประชาชน</v>
          </cell>
          <cell r="P1270" t="str">
            <v>1.บุคคลค้ำประกัน</v>
          </cell>
          <cell r="Q1270"/>
          <cell r="R1270"/>
          <cell r="S1270" t="str">
            <v>แขวงเชียงใหม่</v>
          </cell>
          <cell r="T1270" t="str">
            <v>ผบ.1128</v>
          </cell>
          <cell r="U1270">
            <v>2557</v>
          </cell>
          <cell r="V1270" t="str">
            <v>ผบ.2357</v>
          </cell>
          <cell r="W1270">
            <v>2557</v>
          </cell>
          <cell r="X1270"/>
          <cell r="Y1270"/>
          <cell r="Z1270"/>
          <cell r="AA1270">
            <v>12</v>
          </cell>
          <cell r="AB1270">
            <v>5</v>
          </cell>
          <cell r="AC1270">
            <v>2557</v>
          </cell>
          <cell r="AD1270"/>
          <cell r="AE1270"/>
          <cell r="AF1270"/>
          <cell r="AG1270"/>
          <cell r="AH1270"/>
          <cell r="AI1270"/>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นายเฉลิม พรมมา</v>
          </cell>
          <cell r="BM1270">
            <v>883262010263</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2114</v>
          </cell>
          <cell r="C1271">
            <v>1266</v>
          </cell>
          <cell r="D1271">
            <v>10</v>
          </cell>
          <cell r="E1271">
            <v>2</v>
          </cell>
          <cell r="F1271">
            <v>2566</v>
          </cell>
          <cell r="G1271">
            <v>800130499924</v>
          </cell>
          <cell r="H1271" t="str">
            <v>นางสาว</v>
          </cell>
          <cell r="I1271" t="str">
            <v>ชุติมณฑน์</v>
          </cell>
          <cell r="J1271" t="str">
            <v>เฮงหลี</v>
          </cell>
          <cell r="K1271" t="str">
            <v>1 5099 01461 56 5</v>
          </cell>
          <cell r="L1271" t="str">
            <v>เชียงใหม่</v>
          </cell>
          <cell r="M1271" t="str">
            <v>เชียงใหม่ 1</v>
          </cell>
          <cell r="N1271">
            <v>8</v>
          </cell>
          <cell r="O1271" t="str">
            <v>สินเชื่อธนาคารประชาชน</v>
          </cell>
          <cell r="P1271" t="str">
            <v>1.บุคคลค้ำประกัน</v>
          </cell>
          <cell r="Q1271"/>
          <cell r="R1271"/>
          <cell r="S1271" t="str">
            <v>แขวงเชียงดาว</v>
          </cell>
          <cell r="T1271" t="str">
            <v>ผบE627</v>
          </cell>
          <cell r="U1271">
            <v>2565</v>
          </cell>
          <cell r="V1271" t="str">
            <v>ผบE727</v>
          </cell>
          <cell r="W1271">
            <v>2565</v>
          </cell>
          <cell r="X1271">
            <v>10</v>
          </cell>
          <cell r="Y1271">
            <v>10</v>
          </cell>
          <cell r="Z1271">
            <v>2565</v>
          </cell>
          <cell r="AA1271"/>
          <cell r="AB1271"/>
          <cell r="AC1271"/>
          <cell r="AD1271">
            <v>10</v>
          </cell>
          <cell r="AE1271">
            <v>10</v>
          </cell>
          <cell r="AF1271">
            <v>2565</v>
          </cell>
          <cell r="AG1271">
            <v>13</v>
          </cell>
          <cell r="AH1271">
            <v>12</v>
          </cell>
          <cell r="AI1271">
            <v>2565</v>
          </cell>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นางสาวชุติมณฑน์ เฮงหลี</v>
          </cell>
          <cell r="BM1271">
            <v>883165010120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2115</v>
          </cell>
          <cell r="C1272">
            <v>1267</v>
          </cell>
          <cell r="D1272">
            <v>10</v>
          </cell>
          <cell r="E1272">
            <v>2</v>
          </cell>
          <cell r="F1272">
            <v>2566</v>
          </cell>
          <cell r="G1272"/>
          <cell r="H1272" t="str">
            <v>นาง</v>
          </cell>
          <cell r="I1272" t="str">
            <v>รัชฎาภรณ์</v>
          </cell>
          <cell r="J1272" t="str">
            <v>เพ็ชรเปิยม</v>
          </cell>
          <cell r="K1272" t="str">
            <v>3 5712 00295 20 0</v>
          </cell>
          <cell r="L1272" t="str">
            <v>สารภี</v>
          </cell>
          <cell r="M1272" t="str">
            <v>เชียงใหม่ 3</v>
          </cell>
          <cell r="N1272">
            <v>8</v>
          </cell>
          <cell r="O1272" t="str">
            <v>สินเชื่อธนาคารประชาชน</v>
          </cell>
          <cell r="P1272" t="str">
            <v>1.บุคคลค้ำประกัน</v>
          </cell>
          <cell r="Q1272"/>
          <cell r="R1272"/>
          <cell r="S1272" t="str">
            <v>แขวงเชียงใหม่</v>
          </cell>
          <cell r="T1272" t="str">
            <v>ผบ.4459</v>
          </cell>
          <cell r="U1272">
            <v>2558</v>
          </cell>
          <cell r="V1272" t="str">
            <v>ผบ4963</v>
          </cell>
          <cell r="W1272">
            <v>2558</v>
          </cell>
          <cell r="X1272">
            <v>10</v>
          </cell>
          <cell r="Y1272">
            <v>8</v>
          </cell>
          <cell r="Z1272">
            <v>2558</v>
          </cell>
          <cell r="AA1272"/>
          <cell r="AB1272"/>
          <cell r="AC1272"/>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นางรัชฎาภรณ์ เพ็ชรเปิยม</v>
          </cell>
          <cell r="BM1272">
            <v>0</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2116</v>
          </cell>
          <cell r="C1273">
            <v>1268</v>
          </cell>
          <cell r="D1273">
            <v>10</v>
          </cell>
          <cell r="E1273">
            <v>2</v>
          </cell>
          <cell r="F1273">
            <v>2566</v>
          </cell>
          <cell r="G1273"/>
          <cell r="H1273" t="str">
            <v>นางสาว</v>
          </cell>
          <cell r="I1273" t="str">
            <v>ศรัณย์รักษ์หรืออรุณทิพย์</v>
          </cell>
          <cell r="J1273" t="str">
            <v>เจริญสุข</v>
          </cell>
          <cell r="K1273"/>
          <cell r="L1273" t="str">
            <v>ประตูช้างเผือก</v>
          </cell>
          <cell r="M1273" t="str">
            <v>เชียงใหม่ 1</v>
          </cell>
          <cell r="N1273">
            <v>8</v>
          </cell>
          <cell r="O1273" t="str">
            <v>สินเชื่อธนาคารประชาชน</v>
          </cell>
          <cell r="P1273" t="str">
            <v>1.บุคคลค้ำประกัน</v>
          </cell>
          <cell r="Q1273"/>
          <cell r="R1273"/>
          <cell r="S1273" t="str">
            <v>จังหวัดแพร่</v>
          </cell>
          <cell r="T1273" t="str">
            <v>ผบ.4114</v>
          </cell>
          <cell r="U1273">
            <v>2562</v>
          </cell>
          <cell r="V1273" t="str">
            <v>ผบ.4741</v>
          </cell>
          <cell r="W1273">
            <v>2562</v>
          </cell>
          <cell r="X1273"/>
          <cell r="Y1273"/>
          <cell r="Z1273"/>
          <cell r="AA1273">
            <v>18</v>
          </cell>
          <cell r="AB1273">
            <v>11</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นางสาวศรัณย์รักษ์หรืออรุณทิพย์ เจริญสุข</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2117</v>
          </cell>
          <cell r="C1274">
            <v>1269</v>
          </cell>
          <cell r="D1274">
            <v>10</v>
          </cell>
          <cell r="E1274">
            <v>2</v>
          </cell>
          <cell r="F1274">
            <v>2566</v>
          </cell>
          <cell r="G1274">
            <v>800070339430</v>
          </cell>
          <cell r="H1274" t="str">
            <v>นาย</v>
          </cell>
          <cell r="I1274" t="str">
            <v>สงกรานต์</v>
          </cell>
          <cell r="J1274" t="str">
            <v>เรือนทอง</v>
          </cell>
          <cell r="K1274" t="str">
            <v>1 5099 01568 15 7</v>
          </cell>
          <cell r="L1274" t="str">
            <v>นิมมานเหมินทร์</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ผบ.10099</v>
          </cell>
          <cell r="U1274">
            <v>2562</v>
          </cell>
          <cell r="V1274" t="str">
            <v>ผบ.10567</v>
          </cell>
          <cell r="W1274">
            <v>2562</v>
          </cell>
          <cell r="X1274"/>
          <cell r="Y1274"/>
          <cell r="Z1274"/>
          <cell r="AA1274">
            <v>15</v>
          </cell>
          <cell r="AB1274">
            <v>10</v>
          </cell>
          <cell r="AC1274">
            <v>2562</v>
          </cell>
          <cell r="AD1274"/>
          <cell r="AE1274"/>
          <cell r="AF1274"/>
          <cell r="AG1274"/>
          <cell r="AH1274"/>
          <cell r="AI1274"/>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นายสงกรานต์ เรือนทอง</v>
          </cell>
          <cell r="BM1274">
            <v>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2118</v>
          </cell>
          <cell r="C1275">
            <v>1270</v>
          </cell>
          <cell r="D1275">
            <v>10</v>
          </cell>
          <cell r="E1275">
            <v>2</v>
          </cell>
          <cell r="F1275">
            <v>2566</v>
          </cell>
          <cell r="G1275">
            <v>800098407896</v>
          </cell>
          <cell r="H1275" t="str">
            <v>นาย</v>
          </cell>
          <cell r="I1275" t="str">
            <v>บัญชา</v>
          </cell>
          <cell r="J1275" t="str">
            <v>อิสสระกุล</v>
          </cell>
          <cell r="K1275" t="str">
            <v xml:space="preserve">3 5099 00543 44 1 </v>
          </cell>
          <cell r="L1275" t="str">
            <v>หนองหอย</v>
          </cell>
          <cell r="M1275" t="str">
            <v>เชียงใหม่ 1</v>
          </cell>
          <cell r="N1275">
            <v>8</v>
          </cell>
          <cell r="O1275" t="str">
            <v>สินเชื่อธนาคารประชาชน</v>
          </cell>
          <cell r="P1275" t="str">
            <v>1.บุคคลค้ำประกัน</v>
          </cell>
          <cell r="Q1275"/>
          <cell r="R1275"/>
          <cell r="S1275" t="str">
            <v>แขวงเชียงใหม่</v>
          </cell>
          <cell r="T1275" t="str">
            <v>ผบ.883</v>
          </cell>
          <cell r="U1275">
            <v>2565</v>
          </cell>
          <cell r="V1275" t="str">
            <v>ผบ.1397</v>
          </cell>
          <cell r="W1275">
            <v>2565</v>
          </cell>
          <cell r="X1275">
            <v>29</v>
          </cell>
          <cell r="Y1275">
            <v>8</v>
          </cell>
          <cell r="Z1275">
            <v>2565</v>
          </cell>
          <cell r="AA1275"/>
          <cell r="AB1275"/>
          <cell r="AC1275"/>
          <cell r="AD1275">
            <v>29</v>
          </cell>
          <cell r="AE1275">
            <v>8</v>
          </cell>
          <cell r="AF1275">
            <v>2565</v>
          </cell>
          <cell r="AG1275">
            <v>13</v>
          </cell>
          <cell r="AH1275">
            <v>1</v>
          </cell>
          <cell r="AI1275">
            <v>2566</v>
          </cell>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นายบัญชา อิสสระกุล</v>
          </cell>
          <cell r="BM1275">
            <v>883164010350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2119</v>
          </cell>
          <cell r="C1276">
            <v>1271</v>
          </cell>
          <cell r="D1276">
            <v>17</v>
          </cell>
          <cell r="E1276">
            <v>2</v>
          </cell>
          <cell r="F1276">
            <v>2566</v>
          </cell>
          <cell r="G1276">
            <v>8800002277906</v>
          </cell>
          <cell r="H1276" t="str">
            <v>พันตำรวจตรี</v>
          </cell>
          <cell r="I1276" t="str">
            <v>กิจจา</v>
          </cell>
          <cell r="J1276" t="str">
            <v>ศรีกันทา</v>
          </cell>
          <cell r="K1276" t="str">
            <v>3 5804 00023 39 3</v>
          </cell>
          <cell r="L1276" t="str">
            <v>บวกครกหลวง</v>
          </cell>
          <cell r="M1276" t="str">
            <v>เชียงใหม่ 3</v>
          </cell>
          <cell r="N1276">
            <v>8</v>
          </cell>
          <cell r="O1276" t="str">
            <v>สินเชื่อสวัสดิการ</v>
          </cell>
          <cell r="P1276" t="str">
            <v>1.บุคคลค้ำประกัน</v>
          </cell>
          <cell r="Q1276"/>
          <cell r="R1276"/>
          <cell r="S1276" t="str">
            <v>จังหวัดแม่สะเรียง</v>
          </cell>
          <cell r="T1276" t="str">
            <v>ผบ.291</v>
          </cell>
          <cell r="U1276">
            <v>2557</v>
          </cell>
          <cell r="V1276" t="str">
            <v>ผบ.2</v>
          </cell>
          <cell r="W1276">
            <v>2558</v>
          </cell>
          <cell r="X1276">
            <v>23</v>
          </cell>
          <cell r="Y1276">
            <v>1</v>
          </cell>
          <cell r="Z1276">
            <v>2558</v>
          </cell>
          <cell r="AA1276"/>
          <cell r="AB1276"/>
          <cell r="AC1276"/>
          <cell r="AD1276"/>
          <cell r="AE1276"/>
          <cell r="AF1276"/>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พันตำรวจตรีกิจจา ศรีกันทา</v>
          </cell>
          <cell r="BM1276">
            <v>0</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2120</v>
          </cell>
          <cell r="C1277">
            <v>1272</v>
          </cell>
          <cell r="D1277">
            <v>24</v>
          </cell>
          <cell r="E1277">
            <v>2</v>
          </cell>
          <cell r="F1277">
            <v>2566</v>
          </cell>
          <cell r="G1277">
            <v>800082791008</v>
          </cell>
          <cell r="H1277" t="str">
            <v>นางสาว</v>
          </cell>
          <cell r="I1277" t="str">
            <v>จุฑามาศ</v>
          </cell>
          <cell r="J1277" t="str">
            <v>สุดใจ</v>
          </cell>
          <cell r="K1277" t="str">
            <v xml:space="preserve">1 5099 01519 10 5 </v>
          </cell>
          <cell r="L1277" t="str">
            <v>ช้างคลาน</v>
          </cell>
          <cell r="M1277" t="str">
            <v>เชียงใหม่ 1</v>
          </cell>
          <cell r="N1277">
            <v>8</v>
          </cell>
          <cell r="O1277" t="str">
            <v>สินเชื่อธนาคารประชาชน</v>
          </cell>
          <cell r="P1277" t="str">
            <v>1.บุคคลค้ำประกัน</v>
          </cell>
          <cell r="Q1277">
            <v>106388</v>
          </cell>
          <cell r="R1277">
            <v>34004.25</v>
          </cell>
          <cell r="S1277" t="str">
            <v>แขวงเชียงใหม่</v>
          </cell>
          <cell r="T1277" t="str">
            <v>ผบE7121</v>
          </cell>
          <cell r="U1277">
            <v>2565</v>
          </cell>
          <cell r="V1277" t="str">
            <v>ผบE247</v>
          </cell>
          <cell r="W1277">
            <v>2566</v>
          </cell>
          <cell r="X1277">
            <v>17</v>
          </cell>
          <cell r="Y1277">
            <v>1</v>
          </cell>
          <cell r="Z1277">
            <v>2566</v>
          </cell>
          <cell r="AA1277"/>
          <cell r="AB1277"/>
          <cell r="AC1277"/>
          <cell r="AD1277">
            <v>17</v>
          </cell>
          <cell r="AE1277">
            <v>1</v>
          </cell>
          <cell r="AF1277">
            <v>2566</v>
          </cell>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นางสาวจุฑามาศ สุดใจ</v>
          </cell>
          <cell r="BM1277">
            <v>883165010266</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2121</v>
          </cell>
          <cell r="C1278">
            <v>1273</v>
          </cell>
          <cell r="D1278">
            <v>24</v>
          </cell>
          <cell r="E1278">
            <v>2</v>
          </cell>
          <cell r="F1278">
            <v>2566</v>
          </cell>
          <cell r="G1278">
            <v>800064708079</v>
          </cell>
          <cell r="H1278" t="str">
            <v>นางสาว</v>
          </cell>
          <cell r="I1278" t="str">
            <v>อำพร</v>
          </cell>
          <cell r="J1278" t="str">
            <v>มูลปิน</v>
          </cell>
          <cell r="K1278">
            <v>3500600246612</v>
          </cell>
          <cell r="L1278" t="str">
            <v>ช้างคลาน</v>
          </cell>
          <cell r="M1278" t="str">
            <v>เชียงใหม่1</v>
          </cell>
          <cell r="N1278">
            <v>8</v>
          </cell>
          <cell r="O1278" t="str">
            <v>สินเชื่อธนาคารประชาชน</v>
          </cell>
          <cell r="P1278" t="str">
            <v>1.บุคคลค้ำประกัน</v>
          </cell>
          <cell r="Q1278">
            <v>117764</v>
          </cell>
          <cell r="R1278">
            <v>31378.400000000001</v>
          </cell>
          <cell r="S1278" t="str">
            <v>แขวงเชียงใหม่</v>
          </cell>
          <cell r="T1278" t="str">
            <v>ผบE7119</v>
          </cell>
          <cell r="U1278">
            <v>2565</v>
          </cell>
          <cell r="V1278" t="str">
            <v>ผบE201</v>
          </cell>
          <cell r="W1278">
            <v>2566</v>
          </cell>
          <cell r="X1278">
            <v>17</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นางสาวอำพร มูลปิน</v>
          </cell>
          <cell r="BM1278">
            <v>883165010263</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2122</v>
          </cell>
          <cell r="C1279">
            <v>1274</v>
          </cell>
          <cell r="D1279">
            <v>24</v>
          </cell>
          <cell r="E1279">
            <v>2</v>
          </cell>
          <cell r="F1279">
            <v>2566</v>
          </cell>
          <cell r="G1279">
            <v>800072723409</v>
          </cell>
          <cell r="H1279" t="str">
            <v>นาย</v>
          </cell>
          <cell r="I1279" t="str">
            <v>เจษฎา</v>
          </cell>
          <cell r="J1279" t="str">
            <v>สีมา</v>
          </cell>
          <cell r="K1279">
            <v>1520700078464</v>
          </cell>
          <cell r="L1279" t="str">
            <v>แม่ริม</v>
          </cell>
          <cell r="M1279" t="str">
            <v>เชียงใหม่ 2</v>
          </cell>
          <cell r="N1279">
            <v>8</v>
          </cell>
          <cell r="O1279" t="str">
            <v>สินเชื่อธนาคารประชาชน</v>
          </cell>
          <cell r="P1279" t="str">
            <v>1.บุคคลค้ำประกัน</v>
          </cell>
          <cell r="Q1279">
            <v>128648.28</v>
          </cell>
          <cell r="R1279">
            <v>46461.71</v>
          </cell>
          <cell r="S1279" t="str">
            <v>แขวงลำปาง</v>
          </cell>
          <cell r="T1279" t="str">
            <v>ผบE4211</v>
          </cell>
          <cell r="U1279">
            <v>2565</v>
          </cell>
          <cell r="V1279" t="str">
            <v>ผบE266</v>
          </cell>
          <cell r="W1279">
            <v>2566</v>
          </cell>
          <cell r="X1279">
            <v>23</v>
          </cell>
          <cell r="Y1279">
            <v>1</v>
          </cell>
          <cell r="Z1279">
            <v>2566</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นายเจษฎา สีมา</v>
          </cell>
          <cell r="BM1279">
            <v>883265010635</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2123</v>
          </cell>
          <cell r="C1280">
            <v>1275</v>
          </cell>
          <cell r="D1280">
            <v>23</v>
          </cell>
          <cell r="E1280">
            <v>2</v>
          </cell>
          <cell r="F1280">
            <v>2566</v>
          </cell>
          <cell r="G1280" t="str">
            <v>800061914727,
800061914829,
800061914811</v>
          </cell>
          <cell r="H1280" t="str">
            <v>นาง</v>
          </cell>
          <cell r="I1280" t="str">
            <v>วรรณทนี</v>
          </cell>
          <cell r="J1280" t="str">
            <v>อ้ายคำ</v>
          </cell>
          <cell r="K1280">
            <v>3501800110570</v>
          </cell>
          <cell r="L1280" t="str">
            <v>อมก๋อย</v>
          </cell>
          <cell r="M1280" t="str">
            <v>เชียงใหม่ 3</v>
          </cell>
          <cell r="N1280">
            <v>8</v>
          </cell>
          <cell r="O1280" t="str">
            <v>สินเชื่อโครงการบ้านประชารัฐ,
สินเชื่อไทรทองเพิ่มยอด,
สินเชื่อไทรทอง MRTA</v>
          </cell>
          <cell r="P1280" t="str">
            <v>2.หลักทรัพย์ค้ำประกัน</v>
          </cell>
          <cell r="Q1280"/>
          <cell r="R1280"/>
          <cell r="S1280" t="str">
            <v>จังหวัดฮอด</v>
          </cell>
          <cell r="T1280" t="str">
            <v>ผบ.180</v>
          </cell>
          <cell r="U1280">
            <v>2563</v>
          </cell>
          <cell r="V1280" t="str">
            <v>ผบ.479</v>
          </cell>
          <cell r="W1280">
            <v>2563</v>
          </cell>
          <cell r="X1280">
            <v>22</v>
          </cell>
          <cell r="Y1280">
            <v>6</v>
          </cell>
          <cell r="Z1280">
            <v>2563</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cell r="BC1280"/>
          <cell r="BD1280"/>
          <cell r="BE1280"/>
          <cell r="BF1280"/>
          <cell r="BG1280"/>
          <cell r="BH1280"/>
          <cell r="BI1280"/>
          <cell r="BJ1280"/>
          <cell r="BK1280"/>
          <cell r="BL1280" t="str">
            <v>นางวรรณทนี อ้ายคำ</v>
          </cell>
          <cell r="BM1280">
            <v>0</v>
          </cell>
          <cell r="BN1280"/>
          <cell r="BO1280"/>
          <cell r="BP1280"/>
          <cell r="BQ1280"/>
          <cell r="BR1280"/>
          <cell r="BS1280"/>
          <cell r="BT1280"/>
          <cell r="BU1280"/>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2124</v>
          </cell>
          <cell r="C1281">
            <v>1276</v>
          </cell>
          <cell r="D1281">
            <v>3</v>
          </cell>
          <cell r="E1281">
            <v>3</v>
          </cell>
          <cell r="F1281">
            <v>2566</v>
          </cell>
          <cell r="G1281">
            <v>800100932311</v>
          </cell>
          <cell r="H1281" t="str">
            <v>นาย</v>
          </cell>
          <cell r="I1281" t="str">
            <v>สยุมพร</v>
          </cell>
          <cell r="J1281" t="str">
            <v>เขื่อนขัน</v>
          </cell>
          <cell r="K1281" t="str">
            <v>1 5099 00763 88 6</v>
          </cell>
          <cell r="L1281" t="str">
            <v>ดอยสะเก็ด</v>
          </cell>
          <cell r="M1281" t="str">
            <v>เชียงใหม่ 2</v>
          </cell>
          <cell r="N1281">
            <v>8</v>
          </cell>
          <cell r="O1281" t="str">
            <v>สินเชื่อธนาคารประชาชน</v>
          </cell>
          <cell r="P1281" t="str">
            <v>1.บุคคลค้ำประกัน</v>
          </cell>
          <cell r="Q1281">
            <v>86053</v>
          </cell>
          <cell r="R1281">
            <v>23476.560000000001</v>
          </cell>
          <cell r="S1281" t="str">
            <v>แขวงเชียงใหม่</v>
          </cell>
          <cell r="T1281" t="str">
            <v>ผบE7142</v>
          </cell>
          <cell r="U1281">
            <v>2565</v>
          </cell>
          <cell r="V1281" t="str">
            <v>ผบE228</v>
          </cell>
          <cell r="W1281">
            <v>2566</v>
          </cell>
          <cell r="X1281">
            <v>17</v>
          </cell>
          <cell r="Y1281">
            <v>1</v>
          </cell>
          <cell r="Z1281">
            <v>2566</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นายสยุมพร เขื่อนขัน</v>
          </cell>
          <cell r="BM1281">
            <v>883265010429</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2125</v>
          </cell>
          <cell r="C1282">
            <v>1277</v>
          </cell>
          <cell r="D1282">
            <v>24</v>
          </cell>
          <cell r="E1282">
            <v>3</v>
          </cell>
          <cell r="F1282">
            <v>2566</v>
          </cell>
          <cell r="G1282">
            <v>800038885581</v>
          </cell>
          <cell r="H1282" t="str">
            <v>นาย</v>
          </cell>
          <cell r="I1282" t="str">
            <v>สรายุทธ์</v>
          </cell>
          <cell r="J1282" t="str">
            <v>อยู่คง</v>
          </cell>
          <cell r="K1282">
            <v>3600400463635</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จังหวัดลำพูน</v>
          </cell>
          <cell r="T1282" t="str">
            <v>ผบ.3281</v>
          </cell>
          <cell r="U1282">
            <v>2558</v>
          </cell>
          <cell r="V1282" t="str">
            <v>ผบ.8138</v>
          </cell>
          <cell r="W1282">
            <v>2559</v>
          </cell>
          <cell r="X1282">
            <v>25</v>
          </cell>
          <cell r="Y1282">
            <v>1</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นายสรายุทธ์ อยู่คง</v>
          </cell>
          <cell r="BM1282">
            <v>823658010221</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2126</v>
          </cell>
          <cell r="C1283">
            <v>1278</v>
          </cell>
          <cell r="D1283">
            <v>24</v>
          </cell>
          <cell r="E1283">
            <v>3</v>
          </cell>
          <cell r="F1283">
            <v>2566</v>
          </cell>
          <cell r="G1283">
            <v>800029173625</v>
          </cell>
          <cell r="H1283" t="str">
            <v>นาย</v>
          </cell>
          <cell r="I1283" t="str">
            <v>สุชัย</v>
          </cell>
          <cell r="J1283" t="str">
            <v>จันทร์เปรียง</v>
          </cell>
          <cell r="K1283" t="str">
            <v>5 3317 0023 14 2</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cell r="R1283"/>
          <cell r="S1283" t="str">
            <v>จังหวัดศรีสะเกษ</v>
          </cell>
          <cell r="T1283" t="str">
            <v>ผบ.5923</v>
          </cell>
          <cell r="U1283">
            <v>2558</v>
          </cell>
          <cell r="V1283" t="str">
            <v>ผบ.236</v>
          </cell>
          <cell r="W1283">
            <v>2559</v>
          </cell>
          <cell r="X1283">
            <v>1</v>
          </cell>
          <cell r="Y1283">
            <v>2</v>
          </cell>
          <cell r="Z1283">
            <v>2559</v>
          </cell>
          <cell r="AA1283"/>
          <cell r="AB1283"/>
          <cell r="AC1283"/>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นายสุชัย จันทร์เปรียง</v>
          </cell>
          <cell r="BM1283">
            <v>823658010357</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2127</v>
          </cell>
          <cell r="C1284">
            <v>1279</v>
          </cell>
          <cell r="D1284">
            <v>24</v>
          </cell>
          <cell r="E1284">
            <v>3</v>
          </cell>
          <cell r="F1284">
            <v>2566</v>
          </cell>
          <cell r="G1284">
            <v>800030195104</v>
          </cell>
          <cell r="H1284" t="str">
            <v>นางสาว</v>
          </cell>
          <cell r="I1284" t="str">
            <v>ศิริพร</v>
          </cell>
          <cell r="J1284" t="str">
            <v>จะหย่อ</v>
          </cell>
          <cell r="K1284">
            <v>1500600005376</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38000</v>
          </cell>
          <cell r="R1284">
            <v>5732.5</v>
          </cell>
          <cell r="S1284" t="str">
            <v>แขวงเชียงใหม่</v>
          </cell>
          <cell r="T1284" t="str">
            <v>ผบ.10412</v>
          </cell>
          <cell r="U1284">
            <v>2558</v>
          </cell>
          <cell r="V1284" t="str">
            <v>ผบ.976</v>
          </cell>
          <cell r="W1284">
            <v>2559</v>
          </cell>
          <cell r="X1284"/>
          <cell r="Y1284"/>
          <cell r="Z1284"/>
          <cell r="AA1284">
            <v>16</v>
          </cell>
          <cell r="AB1284">
            <v>2</v>
          </cell>
          <cell r="AC1284">
            <v>2559</v>
          </cell>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นางสาวศิริพร จะหย่อ</v>
          </cell>
          <cell r="BM1284">
            <v>823658010494</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2128</v>
          </cell>
          <cell r="C1285">
            <v>1280</v>
          </cell>
          <cell r="D1285">
            <v>24</v>
          </cell>
          <cell r="E1285">
            <v>3</v>
          </cell>
          <cell r="F1285">
            <v>2566</v>
          </cell>
          <cell r="G1285">
            <v>800046636083</v>
          </cell>
          <cell r="H1285" t="str">
            <v>นางสาว</v>
          </cell>
          <cell r="I1285" t="str">
            <v>ภรณ์ทิพย์</v>
          </cell>
          <cell r="J1285" t="str">
            <v>ศรสวรรค์</v>
          </cell>
          <cell r="K1285">
            <v>1509900688469</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25692.2</v>
          </cell>
          <cell r="R1285">
            <v>1355.44</v>
          </cell>
          <cell r="S1285" t="str">
            <v>แขวงเชียงใหม่</v>
          </cell>
          <cell r="T1285" t="str">
            <v>ผบ.10413</v>
          </cell>
          <cell r="U1285">
            <v>2558</v>
          </cell>
          <cell r="V1285" t="str">
            <v>ผบ.957</v>
          </cell>
          <cell r="W1285">
            <v>2559</v>
          </cell>
          <cell r="X1285">
            <v>16</v>
          </cell>
          <cell r="Y1285">
            <v>2</v>
          </cell>
          <cell r="Z1285">
            <v>2559</v>
          </cell>
          <cell r="AA1285"/>
          <cell r="AB1285"/>
          <cell r="AC1285"/>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นางสาวภรณ์ทิพย์ ศรสวรรค์</v>
          </cell>
          <cell r="BM1285">
            <v>823658010496</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2129</v>
          </cell>
          <cell r="C1286">
            <v>1281</v>
          </cell>
          <cell r="D1286">
            <v>24</v>
          </cell>
          <cell r="E1286">
            <v>3</v>
          </cell>
          <cell r="F1286">
            <v>2566</v>
          </cell>
          <cell r="G1286">
            <v>800026096977</v>
          </cell>
          <cell r="H1286" t="str">
            <v>นาย</v>
          </cell>
          <cell r="I1286" t="str">
            <v>ธนาวุฒิ</v>
          </cell>
          <cell r="J1286" t="str">
            <v>วงค์ถาติ๊บ</v>
          </cell>
          <cell r="K1286">
            <v>1540500045805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66076.5</v>
          </cell>
          <cell r="R1286">
            <v>7601.67</v>
          </cell>
          <cell r="S1286" t="str">
            <v>จังหวัดลำพูน</v>
          </cell>
          <cell r="T1286" t="str">
            <v>ผบ.3280</v>
          </cell>
          <cell r="U1286">
            <v>2558</v>
          </cell>
          <cell r="V1286" t="str">
            <v>ผบ.695</v>
          </cell>
          <cell r="W1286">
            <v>2559</v>
          </cell>
          <cell r="X1286"/>
          <cell r="Y1286"/>
          <cell r="Z1286"/>
          <cell r="AA1286">
            <v>20</v>
          </cell>
          <cell r="AB1286">
            <v>4</v>
          </cell>
          <cell r="AC1286">
            <v>2558</v>
          </cell>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นายธนาวุฒิ วงค์ถาติ๊บ</v>
          </cell>
          <cell r="BM1286">
            <v>823658010225</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2130</v>
          </cell>
          <cell r="C1287">
            <v>1282</v>
          </cell>
          <cell r="D1287">
            <v>24</v>
          </cell>
          <cell r="E1287">
            <v>3</v>
          </cell>
          <cell r="F1287">
            <v>2566</v>
          </cell>
          <cell r="G1287">
            <v>800026779457</v>
          </cell>
          <cell r="H1287" t="str">
            <v>นางสาว</v>
          </cell>
          <cell r="I1287" t="str">
            <v>วิไลพร</v>
          </cell>
          <cell r="J1287" t="str">
            <v>เชื้อลอง</v>
          </cell>
          <cell r="K1287">
            <v>1521200042755</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61659</v>
          </cell>
          <cell r="R1287">
            <v>5325.9</v>
          </cell>
          <cell r="S1287" t="str">
            <v>แขวงลำปาง</v>
          </cell>
          <cell r="T1287" t="str">
            <v>ผบ.4451</v>
          </cell>
          <cell r="U1287">
            <v>2558</v>
          </cell>
          <cell r="V1287" t="str">
            <v>ผบ.201</v>
          </cell>
          <cell r="W1287">
            <v>2559</v>
          </cell>
          <cell r="X1287">
            <v>25</v>
          </cell>
          <cell r="Y1287">
            <v>1</v>
          </cell>
          <cell r="Z1287">
            <v>2559</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นางสาววิไลพร เชื้อลอง</v>
          </cell>
          <cell r="BM1287">
            <v>823658010088</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2131</v>
          </cell>
          <cell r="C1288">
            <v>1283</v>
          </cell>
          <cell r="D1288">
            <v>24</v>
          </cell>
          <cell r="E1288">
            <v>3</v>
          </cell>
          <cell r="F1288">
            <v>2566</v>
          </cell>
          <cell r="G1288">
            <v>800035221491</v>
          </cell>
          <cell r="H1288" t="str">
            <v>นางสาว</v>
          </cell>
          <cell r="I1288" t="str">
            <v>ไพริน</v>
          </cell>
          <cell r="J1288" t="str">
            <v>ปรางค์มณี</v>
          </cell>
          <cell r="K1288">
            <v>3100202948831</v>
          </cell>
          <cell r="L1288" t="str">
            <v>บวกครกหลวง</v>
          </cell>
          <cell r="M1288" t="str">
            <v>เชียงใหม่ 3</v>
          </cell>
          <cell r="N1288">
            <v>8</v>
          </cell>
          <cell r="O1288" t="str">
            <v>สินเชื่อธนาคารประชาชน</v>
          </cell>
          <cell r="P1288" t="str">
            <v>1.บุคคลค้ำประกัน</v>
          </cell>
          <cell r="Q1288">
            <v>48562.080000000002</v>
          </cell>
          <cell r="R1288">
            <v>3989.48</v>
          </cell>
          <cell r="S1288" t="str">
            <v>แขวงเชียงใหม่</v>
          </cell>
          <cell r="T1288" t="str">
            <v>ผบ.1311</v>
          </cell>
          <cell r="U1288">
            <v>2558</v>
          </cell>
          <cell r="V1288" t="str">
            <v>ผบ.2107</v>
          </cell>
          <cell r="W1288">
            <v>2558</v>
          </cell>
          <cell r="X1288">
            <v>23</v>
          </cell>
          <cell r="Y1288">
            <v>4</v>
          </cell>
          <cell r="Z1288">
            <v>2558</v>
          </cell>
          <cell r="AA1288"/>
          <cell r="AB1288"/>
          <cell r="AC1288"/>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นางสาวไพริน ปรางค์มณี</v>
          </cell>
          <cell r="BM1288">
            <v>823658010021</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2132</v>
          </cell>
          <cell r="C1289">
            <v>1284</v>
          </cell>
          <cell r="D1289">
            <v>24</v>
          </cell>
          <cell r="E1289">
            <v>3</v>
          </cell>
          <cell r="F1289">
            <v>2566</v>
          </cell>
          <cell r="G1289">
            <v>839751007171</v>
          </cell>
          <cell r="H1289" t="str">
            <v>นาย</v>
          </cell>
          <cell r="I1289" t="str">
            <v>อนันท์</v>
          </cell>
          <cell r="J1289" t="str">
            <v>ฝั้นสาย</v>
          </cell>
          <cell r="K1289">
            <v>3520200057201</v>
          </cell>
          <cell r="L1289" t="str">
            <v>บวกครกหลวง</v>
          </cell>
          <cell r="M1289" t="str">
            <v>เชียงใหม่ 3</v>
          </cell>
          <cell r="N1289">
            <v>8</v>
          </cell>
          <cell r="O1289" t="str">
            <v>สวัสดิการ</v>
          </cell>
          <cell r="P1289" t="str">
            <v>1.บุคคลค้ำประกัน</v>
          </cell>
          <cell r="Q1289">
            <v>126516.58</v>
          </cell>
          <cell r="R1289">
            <v>27569.35</v>
          </cell>
          <cell r="S1289" t="str">
            <v>แขวงลำปาง</v>
          </cell>
          <cell r="T1289" t="str">
            <v>ผบ.4911</v>
          </cell>
          <cell r="U1289">
            <v>2558</v>
          </cell>
          <cell r="V1289" t="str">
            <v>ผบ.301</v>
          </cell>
          <cell r="W1289">
            <v>2559</v>
          </cell>
          <cell r="X1289"/>
          <cell r="Y1289"/>
          <cell r="Z1289"/>
          <cell r="AA1289">
            <v>26</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นายอนันท์ ฝั้นสาย</v>
          </cell>
          <cell r="BM1289">
            <v>823658010080</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2133</v>
          </cell>
          <cell r="C1290">
            <v>1285</v>
          </cell>
          <cell r="D1290">
            <v>24</v>
          </cell>
          <cell r="E1290">
            <v>3</v>
          </cell>
          <cell r="F1290">
            <v>2566</v>
          </cell>
          <cell r="G1290">
            <v>800028364373</v>
          </cell>
          <cell r="H1290" t="str">
            <v>นาย</v>
          </cell>
          <cell r="I1290" t="str">
            <v>สมชาย</v>
          </cell>
          <cell r="J1290" t="str">
            <v>อินยง</v>
          </cell>
          <cell r="K1290">
            <v>1559900039355</v>
          </cell>
          <cell r="L1290" t="str">
            <v>บวกครกหลวง</v>
          </cell>
          <cell r="M1290" t="str">
            <v>เชียงใหม่ 3</v>
          </cell>
          <cell r="N1290">
            <v>8</v>
          </cell>
          <cell r="O1290" t="str">
            <v>สินเชื่อธนาคารประชาชน</v>
          </cell>
          <cell r="P1290" t="str">
            <v>1.บุคคลค้ำประกัน</v>
          </cell>
          <cell r="Q1290">
            <v>58292.79</v>
          </cell>
          <cell r="R1290">
            <v>6214.18</v>
          </cell>
          <cell r="S1290" t="str">
            <v>แขวงเชียงใหม่</v>
          </cell>
          <cell r="T1290" t="str">
            <v>ผบ.9472</v>
          </cell>
          <cell r="U1290">
            <v>2558</v>
          </cell>
          <cell r="V1290" t="str">
            <v>ผบ.405</v>
          </cell>
          <cell r="W1290">
            <v>2559</v>
          </cell>
          <cell r="X1290"/>
          <cell r="Y1290"/>
          <cell r="Z1290"/>
          <cell r="AA1290">
            <v>28</v>
          </cell>
          <cell r="AB1290">
            <v>1</v>
          </cell>
          <cell r="AC1290">
            <v>2559</v>
          </cell>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นายสมชาย อินยง</v>
          </cell>
          <cell r="BM1290">
            <v>823658010453</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2134</v>
          </cell>
          <cell r="C1291">
            <v>1286</v>
          </cell>
          <cell r="D1291">
            <v>15</v>
          </cell>
          <cell r="E1291">
            <v>3</v>
          </cell>
          <cell r="F1291">
            <v>2566</v>
          </cell>
          <cell r="G1291">
            <v>800016722517</v>
          </cell>
          <cell r="H1291" t="str">
            <v>นาย</v>
          </cell>
          <cell r="I1291" t="str">
            <v xml:space="preserve">ณัชชนนท์  </v>
          </cell>
          <cell r="J1291" t="str">
            <v>แก่นใจ</v>
          </cell>
          <cell r="K1291">
            <v>1559900006147</v>
          </cell>
          <cell r="L1291" t="str">
            <v>สารภี</v>
          </cell>
          <cell r="M1291" t="str">
            <v>เชียงใหม่ 3</v>
          </cell>
          <cell r="N1291">
            <v>8</v>
          </cell>
          <cell r="O1291" t="str">
            <v>ไทรทอง</v>
          </cell>
          <cell r="P1291" t="str">
            <v>1.บุคคลค้ำประกัน</v>
          </cell>
          <cell r="Q1291">
            <v>753596.11</v>
          </cell>
          <cell r="R1291">
            <v>116464.86</v>
          </cell>
          <cell r="S1291" t="str">
            <v>จังหวัดเชียงใหม่</v>
          </cell>
          <cell r="T1291" t="str">
            <v>ผบ.1801</v>
          </cell>
          <cell r="U1291">
            <v>2558</v>
          </cell>
          <cell r="V1291" t="str">
            <v>ผบ.226</v>
          </cell>
          <cell r="W1291">
            <v>2558</v>
          </cell>
          <cell r="X1291">
            <v>29</v>
          </cell>
          <cell r="Y1291">
            <v>2</v>
          </cell>
          <cell r="Z1291">
            <v>2559</v>
          </cell>
          <cell r="AA1291"/>
          <cell r="AB1291"/>
          <cell r="AC1291"/>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กำลังดำเนินการสืบทรัพย์</v>
          </cell>
          <cell r="BC1291"/>
          <cell r="BD1291"/>
          <cell r="BE1291"/>
          <cell r="BF1291"/>
          <cell r="BG1291"/>
          <cell r="BH1291"/>
          <cell r="BI1291"/>
          <cell r="BJ1291"/>
          <cell r="BK1291"/>
          <cell r="BL1291" t="str">
            <v>นายณัชชนนท์   แก่นใจ</v>
          </cell>
          <cell r="BM1291">
            <v>823757010116</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2135</v>
          </cell>
          <cell r="C1292">
            <v>1287</v>
          </cell>
          <cell r="D1292">
            <v>15</v>
          </cell>
          <cell r="E1292">
            <v>3</v>
          </cell>
          <cell r="F1292">
            <v>2566</v>
          </cell>
          <cell r="G1292">
            <v>800011963496</v>
          </cell>
          <cell r="H1292" t="str">
            <v>นางสาว</v>
          </cell>
          <cell r="I1292" t="str">
            <v>พันธมาส</v>
          </cell>
          <cell r="J1292" t="str">
            <v>มาสพันธ์</v>
          </cell>
          <cell r="K1292">
            <v>3959900145875</v>
          </cell>
          <cell r="L1292" t="str">
            <v>สารภี</v>
          </cell>
          <cell r="M1292" t="str">
            <v>เชียงใหม่ 3</v>
          </cell>
          <cell r="N1292">
            <v>8</v>
          </cell>
          <cell r="O1292" t="str">
            <v>สินเชื่อธนาคารประชาชน</v>
          </cell>
          <cell r="P1292" t="str">
            <v>1.บุคคลค้ำประกัน</v>
          </cell>
          <cell r="Q1292">
            <v>37254</v>
          </cell>
          <cell r="R1292">
            <v>13576.97</v>
          </cell>
          <cell r="S1292" t="str">
            <v>แขวงเชียงใหม่</v>
          </cell>
          <cell r="T1292" t="str">
            <v>ผบ.5965</v>
          </cell>
          <cell r="U1292">
            <v>2558</v>
          </cell>
          <cell r="V1292" t="str">
            <v>ผบ.7358</v>
          </cell>
          <cell r="W1292">
            <v>2558</v>
          </cell>
          <cell r="X1292"/>
          <cell r="Y1292"/>
          <cell r="Z1292"/>
          <cell r="AA1292">
            <v>29</v>
          </cell>
          <cell r="AB1292">
            <v>9</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นางสาวพันธมาส มาสพันธ์</v>
          </cell>
          <cell r="BM1292">
            <v>823755010434</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2136</v>
          </cell>
          <cell r="C1293">
            <v>1288</v>
          </cell>
          <cell r="D1293">
            <v>15</v>
          </cell>
          <cell r="E1293">
            <v>3</v>
          </cell>
          <cell r="F1293">
            <v>2566</v>
          </cell>
          <cell r="G1293">
            <v>822053012982</v>
          </cell>
          <cell r="H1293" t="str">
            <v>นาง</v>
          </cell>
          <cell r="I1293" t="str">
            <v>อ้อยใจ</v>
          </cell>
          <cell r="J1293" t="str">
            <v>ชัยพิทยา</v>
          </cell>
          <cell r="K1293">
            <v>3509900428307</v>
          </cell>
          <cell r="L1293" t="str">
            <v>สารภี</v>
          </cell>
          <cell r="M1293" t="str">
            <v>เชียงใหม่ 3</v>
          </cell>
          <cell r="N1293">
            <v>8</v>
          </cell>
          <cell r="O1293" t="str">
            <v>แก้ไขหนี้ฯ</v>
          </cell>
          <cell r="P1293" t="str">
            <v>1.บุคคลค้ำประกัน</v>
          </cell>
          <cell r="Q1293">
            <v>125724</v>
          </cell>
          <cell r="R1293">
            <v>23584.51</v>
          </cell>
          <cell r="S1293" t="str">
            <v>แขวงเชียงใหม่</v>
          </cell>
          <cell r="T1293" t="str">
            <v>ผบ.9969</v>
          </cell>
          <cell r="U1293">
            <v>2558</v>
          </cell>
          <cell r="V1293" t="str">
            <v>ผบ.10226</v>
          </cell>
          <cell r="W1293">
            <v>2558</v>
          </cell>
          <cell r="X1293"/>
          <cell r="Y1293"/>
          <cell r="Z1293"/>
          <cell r="AA1293">
            <v>30</v>
          </cell>
          <cell r="AB1293">
            <v>12</v>
          </cell>
          <cell r="AC1293">
            <v>2558</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นางอ้อยใจ ชัยพิทยา</v>
          </cell>
          <cell r="BM1293">
            <v>823758010558</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2137</v>
          </cell>
          <cell r="C1294">
            <v>1289</v>
          </cell>
          <cell r="D1294">
            <v>15</v>
          </cell>
          <cell r="E1294">
            <v>3</v>
          </cell>
          <cell r="F1294">
            <v>2566</v>
          </cell>
          <cell r="G1294">
            <v>800023319638</v>
          </cell>
          <cell r="H1294" t="str">
            <v>นางสาว</v>
          </cell>
          <cell r="I1294" t="str">
            <v>สายใจ</v>
          </cell>
          <cell r="J1294" t="str">
            <v>ไชยวรรณ</v>
          </cell>
          <cell r="K1294">
            <v>5501100020574</v>
          </cell>
          <cell r="L1294" t="str">
            <v>สารภี</v>
          </cell>
          <cell r="M1294" t="str">
            <v>เชียงใหม่ 3</v>
          </cell>
          <cell r="N1294">
            <v>8</v>
          </cell>
          <cell r="O1294" t="str">
            <v>สินเชื่อธนาคารประชาชน</v>
          </cell>
          <cell r="P1294" t="str">
            <v>1.บุคคลค้ำประกัน</v>
          </cell>
          <cell r="Q1294">
            <v>40000</v>
          </cell>
          <cell r="R1294">
            <v>13991.9</v>
          </cell>
          <cell r="S1294" t="str">
            <v>แขวงเชียงใหม่</v>
          </cell>
          <cell r="T1294" t="str">
            <v>ผบ.6819</v>
          </cell>
          <cell r="U1294">
            <v>2558</v>
          </cell>
          <cell r="V1294" t="str">
            <v>ผบ.7589</v>
          </cell>
          <cell r="W1294">
            <v>2558</v>
          </cell>
          <cell r="X1294">
            <v>7</v>
          </cell>
          <cell r="Y1294">
            <v>10</v>
          </cell>
          <cell r="Z1294">
            <v>2558</v>
          </cell>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นางสาวสายใจ ไชยวรรณ</v>
          </cell>
          <cell r="BM1294">
            <v>823755010255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2138</v>
          </cell>
          <cell r="C1295">
            <v>1290</v>
          </cell>
          <cell r="D1295">
            <v>15</v>
          </cell>
          <cell r="E1295">
            <v>3</v>
          </cell>
          <cell r="F1295">
            <v>2566</v>
          </cell>
          <cell r="G1295">
            <v>800018360340</v>
          </cell>
          <cell r="H1295" t="str">
            <v>นาง</v>
          </cell>
          <cell r="I1295" t="str">
            <v>ศศิกานต์</v>
          </cell>
          <cell r="J1295" t="str">
            <v>ไชยวงค์</v>
          </cell>
          <cell r="K1295">
            <v>3509900413644</v>
          </cell>
          <cell r="L1295" t="str">
            <v>สารภี</v>
          </cell>
          <cell r="M1295" t="str">
            <v>เชียงใหม่ 3</v>
          </cell>
          <cell r="N1295">
            <v>8</v>
          </cell>
          <cell r="O1295" t="str">
            <v>พัฒนาองค์กรชุมชน (รายบุคคล)</v>
          </cell>
          <cell r="P1295" t="str">
            <v>1.บุคคลค้ำประกัน</v>
          </cell>
          <cell r="Q1295">
            <v>67898.66</v>
          </cell>
          <cell r="R1295">
            <v>1510.875</v>
          </cell>
          <cell r="S1295" t="str">
            <v>แขวงเชียงใหม่</v>
          </cell>
          <cell r="T1295" t="str">
            <v>ผบ.735</v>
          </cell>
          <cell r="U1295">
            <v>2558</v>
          </cell>
          <cell r="V1295" t="str">
            <v>ผบ.2438</v>
          </cell>
          <cell r="W1295">
            <v>2558</v>
          </cell>
          <cell r="X1295"/>
          <cell r="Y1295"/>
          <cell r="Z1295"/>
          <cell r="AA1295">
            <v>18</v>
          </cell>
          <cell r="AB1295">
            <v>5</v>
          </cell>
          <cell r="AC1295">
            <v>2558</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นางศศิกานต์ ไชยวงค์</v>
          </cell>
          <cell r="BM1295">
            <v>823757010235</v>
          </cell>
          <cell r="BN1295"/>
          <cell r="BO1295"/>
          <cell r="BP1295"/>
          <cell r="BQ1295"/>
          <cell r="BR1295"/>
          <cell r="BS1295"/>
          <cell r="BT1295"/>
          <cell r="BU1295" t="str">
            <v>เกศินี</v>
          </cell>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2139</v>
          </cell>
          <cell r="C1296">
            <v>1291</v>
          </cell>
          <cell r="D1296">
            <v>15</v>
          </cell>
          <cell r="E1296">
            <v>3</v>
          </cell>
          <cell r="F1296">
            <v>2566</v>
          </cell>
          <cell r="G1296">
            <v>800011535476</v>
          </cell>
          <cell r="H1296" t="str">
            <v>นาย</v>
          </cell>
          <cell r="I1296" t="str">
            <v>สงกรานต์</v>
          </cell>
          <cell r="J1296" t="str">
            <v>ชัยชนะ</v>
          </cell>
          <cell r="K1296">
            <v>1509900042861</v>
          </cell>
          <cell r="L1296" t="str">
            <v>สารภี</v>
          </cell>
          <cell r="M1296" t="str">
            <v>เชียงใหม่ 3</v>
          </cell>
          <cell r="N1296">
            <v>8</v>
          </cell>
          <cell r="O1296" t="str">
            <v>พัฒนาองค์กรชุมชน (รายบุคคล)</v>
          </cell>
          <cell r="P1296" t="str">
            <v>1.บุคคลค้ำประกัน</v>
          </cell>
          <cell r="Q1296">
            <v>49538.81</v>
          </cell>
          <cell r="R1296">
            <v>3672.66</v>
          </cell>
          <cell r="S1296" t="str">
            <v>แขวงเชียงใหม่</v>
          </cell>
          <cell r="T1296" t="str">
            <v>ผบ.2646</v>
          </cell>
          <cell r="U1296">
            <v>2558</v>
          </cell>
          <cell r="V1296" t="str">
            <v>ผบ.3538</v>
          </cell>
          <cell r="W1296">
            <v>2558</v>
          </cell>
          <cell r="X1296">
            <v>7</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นายสงกรานต์ ชัยชนะ</v>
          </cell>
          <cell r="BM1296">
            <v>823757010267</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2140</v>
          </cell>
          <cell r="C1297">
            <v>1292</v>
          </cell>
          <cell r="D1297">
            <v>15</v>
          </cell>
          <cell r="E1297">
            <v>3</v>
          </cell>
          <cell r="F1297">
            <v>2566</v>
          </cell>
          <cell r="G1297">
            <v>800029542621</v>
          </cell>
          <cell r="H1297" t="str">
            <v>นาย</v>
          </cell>
          <cell r="I1297" t="str">
            <v>ชำนิ</v>
          </cell>
          <cell r="J1297" t="str">
            <v>วิภาคีรี</v>
          </cell>
          <cell r="K1297">
            <v>2501800036037</v>
          </cell>
          <cell r="L1297" t="str">
            <v>สารภี</v>
          </cell>
          <cell r="M1297" t="str">
            <v>เชียงใหม่ 3</v>
          </cell>
          <cell r="N1297">
            <v>8</v>
          </cell>
          <cell r="O1297" t="str">
            <v>สินเชื่อธนาคารประชาชน</v>
          </cell>
          <cell r="P1297" t="str">
            <v>1.บุคคลค้ำประกัน</v>
          </cell>
          <cell r="Q1297">
            <v>106394</v>
          </cell>
          <cell r="R1297">
            <v>15314.81</v>
          </cell>
          <cell r="S1297" t="str">
            <v>จังหวัดฮอด</v>
          </cell>
          <cell r="T1297" t="str">
            <v>ผบ.44</v>
          </cell>
          <cell r="U1297">
            <v>2558</v>
          </cell>
          <cell r="V1297" t="str">
            <v>ผบ.20</v>
          </cell>
          <cell r="W1297">
            <v>2558</v>
          </cell>
          <cell r="X1297">
            <v>13</v>
          </cell>
          <cell r="Y1297">
            <v>7</v>
          </cell>
          <cell r="Z1297">
            <v>2558</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นายชำนิ วิภาคีรี</v>
          </cell>
          <cell r="BM1297">
            <v>823757010259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2141</v>
          </cell>
          <cell r="C1298">
            <v>1293</v>
          </cell>
          <cell r="D1298">
            <v>15</v>
          </cell>
          <cell r="E1298">
            <v>3</v>
          </cell>
          <cell r="F1298">
            <v>2566</v>
          </cell>
          <cell r="G1298">
            <v>800029522797</v>
          </cell>
          <cell r="H1298" t="str">
            <v>นาย</v>
          </cell>
          <cell r="I1298" t="str">
            <v>สถาพร</v>
          </cell>
          <cell r="J1298" t="str">
            <v>จันตาโลก</v>
          </cell>
          <cell r="K1298">
            <v>3500200842111</v>
          </cell>
          <cell r="L1298" t="str">
            <v>สารภี</v>
          </cell>
          <cell r="M1298" t="str">
            <v>เชียงใหม่ 3</v>
          </cell>
          <cell r="N1298">
            <v>8</v>
          </cell>
          <cell r="O1298" t="str">
            <v>สินเชื่อธนาคารประชาชน</v>
          </cell>
          <cell r="P1298" t="str">
            <v>1.บุคคลค้ำประกัน</v>
          </cell>
          <cell r="Q1298">
            <v>124494</v>
          </cell>
          <cell r="R1298">
            <v>12671.51</v>
          </cell>
          <cell r="S1298" t="str">
            <v>จังหวัดเชียงใหม่</v>
          </cell>
          <cell r="T1298" t="str">
            <v>ผบ.141</v>
          </cell>
          <cell r="U1298">
            <v>2558</v>
          </cell>
          <cell r="V1298" t="str">
            <v>ผบ.555</v>
          </cell>
          <cell r="W1298">
            <v>2558</v>
          </cell>
          <cell r="X1298"/>
          <cell r="Y1298"/>
          <cell r="Z1298"/>
          <cell r="AA1298">
            <v>20</v>
          </cell>
          <cell r="AB1298">
            <v>4</v>
          </cell>
          <cell r="AC1298">
            <v>2558</v>
          </cell>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นายสถาพร จันตาโลก</v>
          </cell>
          <cell r="BM1298">
            <v>823755010329</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2142</v>
          </cell>
          <cell r="C1299">
            <v>1294</v>
          </cell>
          <cell r="D1299">
            <v>15</v>
          </cell>
          <cell r="E1299">
            <v>3</v>
          </cell>
          <cell r="F1299">
            <v>2566</v>
          </cell>
          <cell r="G1299">
            <v>800011553008</v>
          </cell>
          <cell r="H1299" t="str">
            <v>นาง</v>
          </cell>
          <cell r="I1299" t="str">
            <v>ก๋องคำ</v>
          </cell>
          <cell r="J1299" t="str">
            <v>บริวงค์</v>
          </cell>
          <cell r="K1299">
            <v>3501900593041</v>
          </cell>
          <cell r="L1299" t="str">
            <v>สารภี</v>
          </cell>
          <cell r="M1299" t="str">
            <v>เชียงใหม่ 3</v>
          </cell>
          <cell r="N1299">
            <v>8</v>
          </cell>
          <cell r="O1299" t="str">
            <v>พัฒนาองค์กรชุมชน (รายบุคคล)</v>
          </cell>
          <cell r="P1299" t="str">
            <v>1.บุคคลค้ำประกัน</v>
          </cell>
          <cell r="Q1299">
            <v>55097.87</v>
          </cell>
          <cell r="R1299">
            <v>7518</v>
          </cell>
          <cell r="S1299" t="str">
            <v>แขวงเชียงใหม่</v>
          </cell>
          <cell r="T1299" t="str">
            <v>ผบ.5629</v>
          </cell>
          <cell r="U1299">
            <v>2558</v>
          </cell>
          <cell r="V1299" t="str">
            <v>ผบ.5779</v>
          </cell>
          <cell r="W1299">
            <v>2558</v>
          </cell>
          <cell r="X1299">
            <v>25</v>
          </cell>
          <cell r="Y1299">
            <v>8</v>
          </cell>
          <cell r="Z1299">
            <v>2558</v>
          </cell>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นางก๋องคำ บริวงค์</v>
          </cell>
          <cell r="BM1299">
            <v>0</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2143</v>
          </cell>
          <cell r="C1300">
            <v>1295</v>
          </cell>
          <cell r="D1300">
            <v>15</v>
          </cell>
          <cell r="E1300">
            <v>3</v>
          </cell>
          <cell r="F1300">
            <v>2566</v>
          </cell>
          <cell r="G1300">
            <v>800018821358</v>
          </cell>
          <cell r="H1300" t="str">
            <v>นาง</v>
          </cell>
          <cell r="I1300" t="str">
            <v>ชญาน์นันท์</v>
          </cell>
          <cell r="J1300" t="str">
            <v>ชูมา</v>
          </cell>
          <cell r="K1300">
            <v>3510100431054</v>
          </cell>
          <cell r="L1300" t="str">
            <v>สารภี</v>
          </cell>
          <cell r="M1300" t="str">
            <v>เชียงใหม่ 3</v>
          </cell>
          <cell r="N1300">
            <v>8</v>
          </cell>
          <cell r="O1300" t="str">
            <v>สินเชื่อธนาคารประชาชน</v>
          </cell>
          <cell r="P1300" t="str">
            <v>1.บุคคลค้ำประกัน</v>
          </cell>
          <cell r="Q1300">
            <v>160712.01</v>
          </cell>
          <cell r="R1300">
            <v>18081.11</v>
          </cell>
          <cell r="S1300" t="str">
            <v>จังหวัดลำพูน</v>
          </cell>
          <cell r="T1300" t="str">
            <v>ผบ.2278</v>
          </cell>
          <cell r="U1300">
            <v>2558</v>
          </cell>
          <cell r="V1300" t="str">
            <v>ผบ.2772</v>
          </cell>
          <cell r="W1300">
            <v>2558</v>
          </cell>
          <cell r="X1300"/>
          <cell r="Y1300"/>
          <cell r="Z1300"/>
          <cell r="AA1300">
            <v>16</v>
          </cell>
          <cell r="AB1300">
            <v>8</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นางชญาน์นันท์ ชูมา</v>
          </cell>
          <cell r="BM1300">
            <v>823758010102</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2144</v>
          </cell>
          <cell r="C1301">
            <v>1296</v>
          </cell>
          <cell r="D1301">
            <v>15</v>
          </cell>
          <cell r="E1301">
            <v>3</v>
          </cell>
          <cell r="F1301">
            <v>2566</v>
          </cell>
          <cell r="G1301">
            <v>800029043521</v>
          </cell>
          <cell r="H1301" t="str">
            <v>นาย</v>
          </cell>
          <cell r="I1301" t="str">
            <v>สิทธิพงษ์</v>
          </cell>
          <cell r="J1301" t="str">
            <v>อุตุมติง</v>
          </cell>
          <cell r="K1301">
            <v>1502000045859</v>
          </cell>
          <cell r="L1301" t="str">
            <v>สารภี</v>
          </cell>
          <cell r="M1301" t="str">
            <v>เชียงใหม่ 3</v>
          </cell>
          <cell r="N1301">
            <v>8</v>
          </cell>
          <cell r="O1301" t="str">
            <v>สินเชื่อธนาคารประชาชน</v>
          </cell>
          <cell r="P1301" t="str">
            <v>1.บุคคลค้ำประกัน</v>
          </cell>
          <cell r="Q1301">
            <v>74999.5</v>
          </cell>
          <cell r="R1301">
            <v>7968.55</v>
          </cell>
          <cell r="S1301" t="str">
            <v>แขวงเชียงใหม่</v>
          </cell>
          <cell r="T1301" t="str">
            <v>ผบ.6985</v>
          </cell>
          <cell r="U1301">
            <v>2558</v>
          </cell>
          <cell r="V1301" t="str">
            <v>ผบ.8851</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นายสิทธิพงษ์ อุตุมติง</v>
          </cell>
          <cell r="BM1301">
            <v>823755010405</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2145</v>
          </cell>
          <cell r="C1302">
            <v>1297</v>
          </cell>
          <cell r="D1302">
            <v>15</v>
          </cell>
          <cell r="E1302">
            <v>3</v>
          </cell>
          <cell r="F1302">
            <v>2566</v>
          </cell>
          <cell r="G1302">
            <v>800039612307</v>
          </cell>
          <cell r="H1302" t="str">
            <v>นาย</v>
          </cell>
          <cell r="I1302" t="str">
            <v>ธนกฤต</v>
          </cell>
          <cell r="J1302" t="str">
            <v>คดคง</v>
          </cell>
          <cell r="K1302">
            <v>3650600157953</v>
          </cell>
          <cell r="L1302" t="str">
            <v>สารภี</v>
          </cell>
          <cell r="M1302" t="str">
            <v>เชียงใหม่ 3</v>
          </cell>
          <cell r="N1302">
            <v>8</v>
          </cell>
          <cell r="O1302" t="str">
            <v>สินเชื่อธนาคารประชาชน</v>
          </cell>
          <cell r="P1302" t="str">
            <v>1.บุคคลค้ำประกัน</v>
          </cell>
          <cell r="Q1302">
            <v>75552</v>
          </cell>
          <cell r="R1302">
            <v>6457.3</v>
          </cell>
          <cell r="S1302" t="str">
            <v>แขวงเชียงใหม่</v>
          </cell>
          <cell r="T1302" t="str">
            <v>ผบ.7035</v>
          </cell>
          <cell r="U1302">
            <v>2558</v>
          </cell>
          <cell r="V1302" t="str">
            <v>ผบ.8850</v>
          </cell>
          <cell r="W1302">
            <v>2558</v>
          </cell>
          <cell r="X1302"/>
          <cell r="Y1302"/>
          <cell r="Z1302"/>
          <cell r="AA1302">
            <v>18</v>
          </cell>
          <cell r="AB1302">
            <v>11</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นายธนกฤต คดคง</v>
          </cell>
          <cell r="BM1302">
            <v>823755010413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2146</v>
          </cell>
          <cell r="C1303">
            <v>1298</v>
          </cell>
          <cell r="D1303">
            <v>15</v>
          </cell>
          <cell r="E1303">
            <v>3</v>
          </cell>
          <cell r="F1303">
            <v>2566</v>
          </cell>
          <cell r="G1303">
            <v>800037397976</v>
          </cell>
          <cell r="H1303" t="str">
            <v>นาย</v>
          </cell>
          <cell r="I1303" t="str">
            <v>ยุทธศักดิ์</v>
          </cell>
          <cell r="J1303" t="str">
            <v>คชฤทธิ์</v>
          </cell>
          <cell r="K1303">
            <v>1609900053420</v>
          </cell>
          <cell r="L1303" t="str">
            <v>สารภี</v>
          </cell>
          <cell r="M1303" t="str">
            <v>เชียงใหม่ 3</v>
          </cell>
          <cell r="N1303">
            <v>8</v>
          </cell>
          <cell r="O1303" t="str">
            <v>สินเชื่อธนาคารประชาชน</v>
          </cell>
          <cell r="P1303" t="str">
            <v>1.บุคคลค้ำประกัน</v>
          </cell>
          <cell r="Q1303">
            <v>22494</v>
          </cell>
          <cell r="R1303">
            <v>2642.76</v>
          </cell>
          <cell r="S1303" t="str">
            <v>แขวงนครสวรรค์</v>
          </cell>
          <cell r="T1303" t="str">
            <v>ผบ.5281</v>
          </cell>
          <cell r="U1303">
            <v>2558</v>
          </cell>
          <cell r="V1303" t="str">
            <v>ผบ.5457</v>
          </cell>
          <cell r="W1303">
            <v>2558</v>
          </cell>
          <cell r="X1303"/>
          <cell r="Y1303"/>
          <cell r="Z1303"/>
          <cell r="AA1303">
            <v>14</v>
          </cell>
          <cell r="AB1303">
            <v>12</v>
          </cell>
          <cell r="AC1303">
            <v>2558</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นายยุทธศักดิ์ คชฤทธิ์</v>
          </cell>
          <cell r="BM1303">
            <v>823758010423</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2147</v>
          </cell>
          <cell r="C1304">
            <v>1299</v>
          </cell>
          <cell r="D1304">
            <v>15</v>
          </cell>
          <cell r="E1304">
            <v>3</v>
          </cell>
          <cell r="F1304">
            <v>2566</v>
          </cell>
          <cell r="G1304">
            <v>800027467078</v>
          </cell>
          <cell r="H1304" t="str">
            <v>นางสาว</v>
          </cell>
          <cell r="I1304" t="str">
            <v>วรางคณิต</v>
          </cell>
          <cell r="J1304" t="str">
            <v>ทับทอง</v>
          </cell>
          <cell r="K1304">
            <v>3609900946820</v>
          </cell>
          <cell r="L1304" t="str">
            <v>สารภี</v>
          </cell>
          <cell r="M1304" t="str">
            <v>เชียงใหม่ 3</v>
          </cell>
          <cell r="N1304">
            <v>8</v>
          </cell>
          <cell r="O1304" t="str">
            <v>สินเชื่อธนาคารประชาชน</v>
          </cell>
          <cell r="P1304" t="str">
            <v>1.บุคคลค้ำประกัน</v>
          </cell>
          <cell r="Q1304">
            <v>156236</v>
          </cell>
          <cell r="R1304">
            <v>14360.38</v>
          </cell>
          <cell r="S1304" t="str">
            <v>จังหวัดน่าน</v>
          </cell>
          <cell r="T1304" t="str">
            <v>ผบ.1546</v>
          </cell>
          <cell r="U1304">
            <v>2558</v>
          </cell>
          <cell r="V1304" t="str">
            <v>ผบ.1842</v>
          </cell>
          <cell r="W1304">
            <v>2558</v>
          </cell>
          <cell r="X1304">
            <v>28</v>
          </cell>
          <cell r="Y1304">
            <v>12</v>
          </cell>
          <cell r="Z1304">
            <v>2558</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นางสาววรางคณิต ทับทอง</v>
          </cell>
          <cell r="BM1304">
            <v>823758010317</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2148</v>
          </cell>
          <cell r="C1305">
            <v>1300</v>
          </cell>
          <cell r="D1305">
            <v>24</v>
          </cell>
          <cell r="E1305">
            <v>3</v>
          </cell>
          <cell r="F1305">
            <v>2566</v>
          </cell>
          <cell r="G1305">
            <v>800025007157</v>
          </cell>
          <cell r="H1305" t="str">
            <v>นาย</v>
          </cell>
          <cell r="I1305" t="str">
            <v>เชิด</v>
          </cell>
          <cell r="J1305" t="str">
            <v>จันรไส</v>
          </cell>
          <cell r="K1305">
            <v>3501600082165</v>
          </cell>
          <cell r="L1305" t="str">
            <v>บ่อสร้าง</v>
          </cell>
          <cell r="M1305" t="str">
            <v>เชียงใหม่ 3</v>
          </cell>
          <cell r="N1305">
            <v>8</v>
          </cell>
          <cell r="O1305" t="str">
            <v>สินเชื่อธนาคารประชาชน</v>
          </cell>
          <cell r="P1305" t="str">
            <v>1.บุคคลค้ำประกัน</v>
          </cell>
          <cell r="Q1305">
            <v>187496</v>
          </cell>
          <cell r="R1305">
            <v>22711.37</v>
          </cell>
          <cell r="S1305" t="str">
            <v>แขวงเชียงใหม่</v>
          </cell>
          <cell r="T1305" t="str">
            <v>ผบ.1159</v>
          </cell>
          <cell r="U1305">
            <v>2557</v>
          </cell>
          <cell r="V1305" t="str">
            <v>ผบ.2283</v>
          </cell>
          <cell r="W1305">
            <v>2557</v>
          </cell>
          <cell r="X1305">
            <v>6</v>
          </cell>
          <cell r="Y1305">
            <v>5</v>
          </cell>
          <cell r="Z1305">
            <v>2557</v>
          </cell>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นายเชิด จันรไส</v>
          </cell>
          <cell r="BM1305">
            <v>0</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2149</v>
          </cell>
          <cell r="C1306">
            <v>1301</v>
          </cell>
          <cell r="D1306">
            <v>24</v>
          </cell>
          <cell r="E1306">
            <v>3</v>
          </cell>
          <cell r="F1306">
            <v>2566</v>
          </cell>
          <cell r="G1306">
            <v>800023272100</v>
          </cell>
          <cell r="H1306" t="str">
            <v>นางสาว</v>
          </cell>
          <cell r="I1306" t="str">
            <v>ญาธิดา</v>
          </cell>
          <cell r="J1306" t="str">
            <v>สุริยา</v>
          </cell>
          <cell r="K1306">
            <v>3501300576634</v>
          </cell>
          <cell r="L1306" t="str">
            <v>บ่อสร้าง</v>
          </cell>
          <cell r="M1306" t="str">
            <v>เชียงใหม่ 3</v>
          </cell>
          <cell r="N1306">
            <v>8</v>
          </cell>
          <cell r="O1306" t="str">
            <v>สินเชื่อธนาคารประชาชน</v>
          </cell>
          <cell r="P1306" t="str">
            <v>1.บุคคลค้ำประกัน</v>
          </cell>
          <cell r="Q1306">
            <v>68703.97</v>
          </cell>
          <cell r="R1306">
            <v>6843.73</v>
          </cell>
          <cell r="S1306" t="str">
            <v>แขวงเชียงใหม่</v>
          </cell>
          <cell r="T1306" t="str">
            <v>ผบ.2332</v>
          </cell>
          <cell r="U1306">
            <v>2558</v>
          </cell>
          <cell r="V1306" t="str">
            <v>ผบ.3875</v>
          </cell>
          <cell r="W1306">
            <v>2558</v>
          </cell>
          <cell r="X1306"/>
          <cell r="Y1306"/>
          <cell r="Z1306"/>
          <cell r="AA1306">
            <v>21</v>
          </cell>
          <cell r="AB1306">
            <v>7</v>
          </cell>
          <cell r="AC1306">
            <v>2558</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นางสาวญาธิดา สุริยา</v>
          </cell>
          <cell r="BM1306">
            <v>823658010024</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2150</v>
          </cell>
          <cell r="C1307">
            <v>1302</v>
          </cell>
          <cell r="D1307">
            <v>24</v>
          </cell>
          <cell r="E1307">
            <v>3</v>
          </cell>
          <cell r="F1307">
            <v>2566</v>
          </cell>
          <cell r="G1307">
            <v>800027768491</v>
          </cell>
          <cell r="H1307" t="str">
            <v>นางสาว</v>
          </cell>
          <cell r="I1307" t="str">
            <v>อัญชลี</v>
          </cell>
          <cell r="J1307" t="str">
            <v>ขันทอง</v>
          </cell>
          <cell r="K1307">
            <v>3500600566170</v>
          </cell>
          <cell r="L1307" t="str">
            <v>บ่อสร้าง</v>
          </cell>
          <cell r="M1307" t="str">
            <v>เชียงใหม่ 3</v>
          </cell>
          <cell r="N1307">
            <v>8</v>
          </cell>
          <cell r="O1307" t="str">
            <v>สินเชื่อธนาคารประชาชน</v>
          </cell>
          <cell r="P1307" t="str">
            <v>1.บุคคลค้ำประกัน</v>
          </cell>
          <cell r="Q1307">
            <v>71661</v>
          </cell>
          <cell r="R1307">
            <v>10966.02</v>
          </cell>
          <cell r="S1307" t="str">
            <v>แขวงเชียงใหม่</v>
          </cell>
          <cell r="T1307" t="str">
            <v>ผบ.6503</v>
          </cell>
          <cell r="U1307">
            <v>2558</v>
          </cell>
          <cell r="V1307" t="str">
            <v>ผบ.7567</v>
          </cell>
          <cell r="W1307">
            <v>2558</v>
          </cell>
          <cell r="X1307">
            <v>6</v>
          </cell>
          <cell r="Y1307">
            <v>10</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นางสาวอัญชลี ขันทอง</v>
          </cell>
          <cell r="BM1307">
            <v>823658010197</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2151</v>
          </cell>
          <cell r="C1308">
            <v>1303</v>
          </cell>
          <cell r="D1308">
            <v>24</v>
          </cell>
          <cell r="E1308">
            <v>3</v>
          </cell>
          <cell r="F1308">
            <v>2566</v>
          </cell>
          <cell r="G1308">
            <v>800022337409</v>
          </cell>
          <cell r="H1308" t="str">
            <v>นาย</v>
          </cell>
          <cell r="I1308" t="str">
            <v>วิชิตชัย</v>
          </cell>
          <cell r="J1308" t="str">
            <v>ธนพรพิทักษ์</v>
          </cell>
          <cell r="K1308">
            <v>1100701154052</v>
          </cell>
          <cell r="L1308" t="str">
            <v>บ่อสร้าง</v>
          </cell>
          <cell r="M1308" t="str">
            <v>เชียงใหม่ 3</v>
          </cell>
          <cell r="N1308">
            <v>8</v>
          </cell>
          <cell r="O1308" t="str">
            <v>สินเชื่อธนาคารประชาชน</v>
          </cell>
          <cell r="P1308" t="str">
            <v>1.บุคคลค้ำประกัน</v>
          </cell>
          <cell r="Q1308">
            <v>26896.9</v>
          </cell>
          <cell r="R1308">
            <v>9265.41</v>
          </cell>
          <cell r="S1308" t="str">
            <v>จังหวัดน่าน สาขาปัว</v>
          </cell>
          <cell r="T1308" t="str">
            <v>ผบ.924</v>
          </cell>
          <cell r="U1308">
            <v>2558</v>
          </cell>
          <cell r="V1308" t="str">
            <v>ผบ.993</v>
          </cell>
          <cell r="W1308">
            <v>2558</v>
          </cell>
          <cell r="X1308">
            <v>11</v>
          </cell>
          <cell r="Y1308">
            <v>11</v>
          </cell>
          <cell r="Z1308">
            <v>2558</v>
          </cell>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นายวิชิตชัย ธนพรพิทักษ์</v>
          </cell>
          <cell r="BM1308">
            <v>823658010004</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2152</v>
          </cell>
          <cell r="C1309">
            <v>1304</v>
          </cell>
          <cell r="D1309">
            <v>24</v>
          </cell>
          <cell r="E1309">
            <v>3</v>
          </cell>
          <cell r="F1309">
            <v>2566</v>
          </cell>
          <cell r="G1309">
            <v>800039718054</v>
          </cell>
          <cell r="H1309" t="str">
            <v>นาย</v>
          </cell>
          <cell r="I1309" t="str">
            <v>ธีระเชษฐ</v>
          </cell>
          <cell r="J1309" t="str">
            <v>สมณะ</v>
          </cell>
          <cell r="K1309">
            <v>3501300820942</v>
          </cell>
          <cell r="L1309" t="str">
            <v>บ่อสร้าง</v>
          </cell>
          <cell r="M1309" t="str">
            <v>เชียงใหม่ 3</v>
          </cell>
          <cell r="N1309">
            <v>8</v>
          </cell>
          <cell r="O1309" t="str">
            <v>สินเชื่อธนาคารประชาชน</v>
          </cell>
          <cell r="P1309" t="str">
            <v>1.บุคคลค้ำประกัน</v>
          </cell>
          <cell r="Q1309">
            <v>265594.59999999998</v>
          </cell>
          <cell r="R1309">
            <v>49735.040000000001</v>
          </cell>
          <cell r="S1309" t="str">
            <v>จังหวัดเชียงใหม่</v>
          </cell>
          <cell r="T1309" t="str">
            <v>ผบ.1991</v>
          </cell>
          <cell r="U1309">
            <v>2558</v>
          </cell>
          <cell r="V1309" t="str">
            <v>ผบ.267</v>
          </cell>
          <cell r="W1309">
            <v>2559</v>
          </cell>
          <cell r="X1309"/>
          <cell r="Y1309"/>
          <cell r="Z1309"/>
          <cell r="AA1309">
            <v>7</v>
          </cell>
          <cell r="AB1309">
            <v>3</v>
          </cell>
          <cell r="AC1309">
            <v>2559</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นายธีระเชษฐ สมณะ</v>
          </cell>
          <cell r="BM1309">
            <v>823658010258</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2153</v>
          </cell>
          <cell r="C1310">
            <v>1305</v>
          </cell>
          <cell r="D1310">
            <v>24</v>
          </cell>
          <cell r="E1310">
            <v>3</v>
          </cell>
          <cell r="F1310">
            <v>2566</v>
          </cell>
          <cell r="G1310">
            <v>800034965718</v>
          </cell>
          <cell r="H1310" t="str">
            <v>นางสาว</v>
          </cell>
          <cell r="I1310" t="str">
            <v>ศิริพร</v>
          </cell>
          <cell r="J1310" t="str">
            <v>ปัญญา</v>
          </cell>
          <cell r="K1310">
            <v>3501300436891</v>
          </cell>
          <cell r="L1310" t="str">
            <v>บ่อสร้าง</v>
          </cell>
          <cell r="M1310" t="str">
            <v>เชียงใหม่ 3</v>
          </cell>
          <cell r="N1310">
            <v>8</v>
          </cell>
          <cell r="O1310" t="str">
            <v>สินเชื่อธนาคารประชาชน</v>
          </cell>
          <cell r="P1310" t="str">
            <v>1.บุคคลค้ำประกัน</v>
          </cell>
          <cell r="Q1310">
            <v>140392.24</v>
          </cell>
          <cell r="R1310">
            <v>15231.42</v>
          </cell>
          <cell r="S1310" t="str">
            <v>แขวงเชียงใหม่</v>
          </cell>
          <cell r="T1310" t="str">
            <v>ผบ.6931</v>
          </cell>
          <cell r="U1310">
            <v>2558</v>
          </cell>
          <cell r="V1310" t="str">
            <v>ผบ.7894</v>
          </cell>
          <cell r="W1310">
            <v>2558</v>
          </cell>
          <cell r="X1310"/>
          <cell r="Y1310"/>
          <cell r="Z1310"/>
          <cell r="AA1310">
            <v>20</v>
          </cell>
          <cell r="AB1310">
            <v>10</v>
          </cell>
          <cell r="AC1310">
            <v>2558</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นางสาวศิริพร ปัญญา</v>
          </cell>
          <cell r="BM1310">
            <v>823658010217</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2154</v>
          </cell>
          <cell r="C1311">
            <v>1306</v>
          </cell>
          <cell r="D1311">
            <v>24</v>
          </cell>
          <cell r="E1311">
            <v>3</v>
          </cell>
          <cell r="F1311">
            <v>2566</v>
          </cell>
          <cell r="G1311">
            <v>821950007111</v>
          </cell>
          <cell r="H1311" t="str">
            <v>นาย</v>
          </cell>
          <cell r="I1311" t="str">
            <v>เจษฎา</v>
          </cell>
          <cell r="J1311" t="str">
            <v>อ่อนปรีดา</v>
          </cell>
          <cell r="K1311">
            <v>3500500544808</v>
          </cell>
          <cell r="L1311" t="str">
            <v>สันกำแพง</v>
          </cell>
          <cell r="M1311" t="str">
            <v>เชียงใหม่ 3</v>
          </cell>
          <cell r="N1311">
            <v>8</v>
          </cell>
          <cell r="O1311" t="str">
            <v>สินเชื่อเคหะ</v>
          </cell>
          <cell r="P1311" t="str">
            <v>2.หลักทรัพย์ค้ำประกัน</v>
          </cell>
          <cell r="Q1311">
            <v>589535.4</v>
          </cell>
          <cell r="R1311">
            <v>75606.429999999993</v>
          </cell>
          <cell r="S1311" t="str">
            <v>จังหวัดเชียงใหม่</v>
          </cell>
          <cell r="T1311" t="str">
            <v>ผบ.378</v>
          </cell>
          <cell r="U1311">
            <v>2557</v>
          </cell>
          <cell r="V1311" t="str">
            <v>ผบ.580</v>
          </cell>
          <cell r="W1311">
            <v>2557</v>
          </cell>
          <cell r="X1311">
            <v>6</v>
          </cell>
          <cell r="Y1311">
            <v>5</v>
          </cell>
          <cell r="Z1311">
            <v>2557</v>
          </cell>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นายเจษฎา อ่อนปรีดา</v>
          </cell>
          <cell r="BM1311">
            <v>821950007111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2155</v>
          </cell>
          <cell r="C1312">
            <v>1307</v>
          </cell>
          <cell r="D1312">
            <v>24</v>
          </cell>
          <cell r="E1312">
            <v>3</v>
          </cell>
          <cell r="F1312">
            <v>2566</v>
          </cell>
          <cell r="G1312">
            <v>800025762892</v>
          </cell>
          <cell r="H1312" t="str">
            <v>นาย</v>
          </cell>
          <cell r="I1312" t="str">
            <v>ดนัย</v>
          </cell>
          <cell r="J1312" t="str">
            <v>ชาวคำเขต</v>
          </cell>
          <cell r="K1312">
            <v>3501300172371</v>
          </cell>
          <cell r="L1312" t="str">
            <v>สันกำแพง</v>
          </cell>
          <cell r="M1312" t="str">
            <v>เชียงใหม่ 3</v>
          </cell>
          <cell r="N1312">
            <v>8</v>
          </cell>
          <cell r="O1312" t="str">
            <v>สินเชื่อธนาคารประชาชน</v>
          </cell>
          <cell r="P1312" t="str">
            <v>1.บุคคลค้ำประกัน</v>
          </cell>
          <cell r="Q1312">
            <v>129375</v>
          </cell>
          <cell r="R1312">
            <v>5278.8</v>
          </cell>
          <cell r="S1312" t="str">
            <v>แขวงเชียงใหม่</v>
          </cell>
          <cell r="T1312" t="str">
            <v>ผบ.6496</v>
          </cell>
          <cell r="U1312">
            <v>2558</v>
          </cell>
          <cell r="V1312" t="str">
            <v>ผบ.6389</v>
          </cell>
          <cell r="W1312">
            <v>2558</v>
          </cell>
          <cell r="X1312"/>
          <cell r="Y1312"/>
          <cell r="Z1312"/>
          <cell r="AA1312">
            <v>31</v>
          </cell>
          <cell r="AB1312">
            <v>8</v>
          </cell>
          <cell r="AC1312">
            <v>2558</v>
          </cell>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นายดนัย ชาวคำเขต</v>
          </cell>
          <cell r="BM1312">
            <v>823658010201</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2156</v>
          </cell>
          <cell r="C1313">
            <v>1308</v>
          </cell>
          <cell r="D1313">
            <v>24</v>
          </cell>
          <cell r="E1313">
            <v>3</v>
          </cell>
          <cell r="F1313">
            <v>2566</v>
          </cell>
          <cell r="G1313">
            <v>800033627772</v>
          </cell>
          <cell r="H1313" t="str">
            <v>นาง</v>
          </cell>
          <cell r="I1313" t="str">
            <v>บัวเขียว</v>
          </cell>
          <cell r="J1313" t="str">
            <v>ใจติยะ</v>
          </cell>
          <cell r="K1313">
            <v>5501300007547</v>
          </cell>
          <cell r="L1313" t="str">
            <v>สันกำแพง</v>
          </cell>
          <cell r="M1313" t="str">
            <v>เชียงใหม่ 3</v>
          </cell>
          <cell r="N1313">
            <v>8</v>
          </cell>
          <cell r="O1313" t="str">
            <v>สินเชื่อธนาคารประชาชน</v>
          </cell>
          <cell r="P1313" t="str">
            <v>1.บุคคลค้ำประกัน</v>
          </cell>
          <cell r="Q1313">
            <v>40725.980000000003</v>
          </cell>
          <cell r="R1313">
            <v>2656.08</v>
          </cell>
          <cell r="S1313" t="str">
            <v>แขวงเชียงใหม่</v>
          </cell>
          <cell r="T1313" t="str">
            <v>ผบ.10109</v>
          </cell>
          <cell r="U1313">
            <v>2558</v>
          </cell>
          <cell r="V1313" t="str">
            <v>ผบ.1225</v>
          </cell>
          <cell r="W1313">
            <v>2559</v>
          </cell>
          <cell r="X1313">
            <v>25</v>
          </cell>
          <cell r="Y1313">
            <v>2</v>
          </cell>
          <cell r="Z1313">
            <v>2559</v>
          </cell>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นางบัวเขียว ใจติยะ</v>
          </cell>
          <cell r="BM1313">
            <v>823658010660</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2157</v>
          </cell>
          <cell r="C1314">
            <v>1309</v>
          </cell>
          <cell r="D1314">
            <v>24</v>
          </cell>
          <cell r="E1314">
            <v>3</v>
          </cell>
          <cell r="F1314">
            <v>2566</v>
          </cell>
          <cell r="G1314">
            <v>800029292573</v>
          </cell>
          <cell r="H1314" t="str">
            <v>นาย</v>
          </cell>
          <cell r="I1314" t="str">
            <v>ดวงเนตร</v>
          </cell>
          <cell r="J1314" t="str">
            <v>ธรรมขันแข็ง</v>
          </cell>
          <cell r="K1314">
            <v>3571100419209</v>
          </cell>
          <cell r="L1314" t="str">
            <v>สันกำแพง</v>
          </cell>
          <cell r="M1314" t="str">
            <v>เชียงใหม่ 3</v>
          </cell>
          <cell r="N1314">
            <v>8</v>
          </cell>
          <cell r="O1314" t="str">
            <v>สินเชื่อธนาคารประชาชน</v>
          </cell>
          <cell r="P1314" t="str">
            <v>1.บุคคลค้ำประกัน</v>
          </cell>
          <cell r="Q1314">
            <v>26103.77</v>
          </cell>
          <cell r="R1314">
            <v>5618.77</v>
          </cell>
          <cell r="S1314" t="str">
            <v>แขวงเวียงป่าเป้า</v>
          </cell>
          <cell r="T1314" t="str">
            <v>ผบ.407</v>
          </cell>
          <cell r="U1314">
            <v>2558</v>
          </cell>
          <cell r="V1314" t="str">
            <v>ผบ.93</v>
          </cell>
          <cell r="W1314">
            <v>2559</v>
          </cell>
          <cell r="X1314"/>
          <cell r="Y1314"/>
          <cell r="Z1314"/>
          <cell r="AA1314">
            <v>22</v>
          </cell>
          <cell r="AB1314">
            <v>3</v>
          </cell>
          <cell r="AC1314">
            <v>2559</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นายดวงเนตร ธรรมขันแข็ง</v>
          </cell>
          <cell r="BM1314">
            <v>823658010445</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2158</v>
          </cell>
          <cell r="C1315">
            <v>1310</v>
          </cell>
          <cell r="D1315">
            <v>15</v>
          </cell>
          <cell r="E1315">
            <v>3</v>
          </cell>
          <cell r="F1315">
            <v>2566</v>
          </cell>
          <cell r="G1315">
            <v>800031182523</v>
          </cell>
          <cell r="H1315" t="str">
            <v>นาย</v>
          </cell>
          <cell r="I1315" t="str">
            <v>ยงยุทธ</v>
          </cell>
          <cell r="J1315" t="str">
            <v>พรหมมา</v>
          </cell>
          <cell r="K1315">
            <v>3500500333343</v>
          </cell>
          <cell r="L1315" t="str">
            <v>บิ๊กซี หางดง</v>
          </cell>
          <cell r="M1315" t="str">
            <v>เชียงใหม่ 3</v>
          </cell>
          <cell r="N1315">
            <v>8</v>
          </cell>
          <cell r="O1315" t="str">
            <v>สินเชื่อธนาคารประชาชน</v>
          </cell>
          <cell r="P1315" t="str">
            <v>1.บุคคลค้ำประกัน</v>
          </cell>
          <cell r="Q1315">
            <v>84413.21</v>
          </cell>
          <cell r="R1315">
            <v>10764.96</v>
          </cell>
          <cell r="S1315" t="str">
            <v>แขวงเชียงใหม่</v>
          </cell>
          <cell r="T1315" t="str">
            <v>ผบ.4463</v>
          </cell>
          <cell r="U1315">
            <v>2558</v>
          </cell>
          <cell r="V1315" t="str">
            <v>ผบ.4962</v>
          </cell>
          <cell r="W1315">
            <v>2558</v>
          </cell>
          <cell r="X1315">
            <v>10</v>
          </cell>
          <cell r="Y1315">
            <v>8</v>
          </cell>
          <cell r="Z1315">
            <v>2558</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นายยงยุทธ พรหมมา</v>
          </cell>
          <cell r="BM1315">
            <v>823758010090</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2159</v>
          </cell>
          <cell r="C1316">
            <v>1311</v>
          </cell>
          <cell r="D1316">
            <v>29</v>
          </cell>
          <cell r="E1316">
            <v>3</v>
          </cell>
          <cell r="F1316">
            <v>2566</v>
          </cell>
          <cell r="G1316">
            <v>800024837315</v>
          </cell>
          <cell r="H1316" t="str">
            <v>นางสาว</v>
          </cell>
          <cell r="I1316" t="str">
            <v>แววดาว</v>
          </cell>
          <cell r="J1316" t="str">
            <v>มั่นพุ่ม</v>
          </cell>
          <cell r="K1316">
            <v>3640100434176</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34090.01</v>
          </cell>
          <cell r="R1316">
            <v>7625.67</v>
          </cell>
          <cell r="S1316" t="str">
            <v>แขวงเชียงใหม่</v>
          </cell>
          <cell r="T1316" t="str">
            <v>ผบ.8808</v>
          </cell>
          <cell r="U1316">
            <v>2558</v>
          </cell>
          <cell r="V1316" t="str">
            <v>ผบ.772</v>
          </cell>
          <cell r="W1316">
            <v>2559</v>
          </cell>
          <cell r="X1316">
            <v>9</v>
          </cell>
          <cell r="Y1316">
            <v>2</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นางสาวแววดาว มั่นพุ่ม</v>
          </cell>
          <cell r="BM1316">
            <v>823658010222</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2160</v>
          </cell>
          <cell r="C1317">
            <v>1312</v>
          </cell>
          <cell r="D1317">
            <v>29</v>
          </cell>
          <cell r="E1317">
            <v>3</v>
          </cell>
          <cell r="F1317">
            <v>2566</v>
          </cell>
          <cell r="G1317">
            <v>800028369661</v>
          </cell>
          <cell r="H1317" t="str">
            <v>นาย</v>
          </cell>
          <cell r="I1317" t="str">
            <v>ประเสริฐ</v>
          </cell>
          <cell r="J1317" t="str">
            <v>รัตนัง</v>
          </cell>
          <cell r="K1317">
            <v>1580400145735</v>
          </cell>
          <cell r="L1317" t="str">
            <v>บวกครกหลวง</v>
          </cell>
          <cell r="M1317" t="str">
            <v>เชียงใหม่ 3</v>
          </cell>
          <cell r="N1317">
            <v>8</v>
          </cell>
          <cell r="O1317" t="str">
            <v>สินเชื่อธนาคารประชาชน</v>
          </cell>
          <cell r="P1317" t="str">
            <v>1.บุคคลค้ำประกัน</v>
          </cell>
          <cell r="Q1317">
            <v>52005.69</v>
          </cell>
          <cell r="R1317">
            <v>17980.18</v>
          </cell>
          <cell r="S1317" t="str">
            <v>จังหวัดแม่สะเรียง</v>
          </cell>
          <cell r="T1317" t="str">
            <v>ผบ.454</v>
          </cell>
          <cell r="U1317">
            <v>2559</v>
          </cell>
          <cell r="V1317" t="str">
            <v>ผบ.440</v>
          </cell>
          <cell r="W1317">
            <v>2559</v>
          </cell>
          <cell r="X1317">
            <v>9</v>
          </cell>
          <cell r="Y1317">
            <v>9</v>
          </cell>
          <cell r="Z1317">
            <v>2559</v>
          </cell>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นายประเสริฐ รัตนัง</v>
          </cell>
          <cell r="BM1317">
            <v>823659010305</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2161</v>
          </cell>
          <cell r="C1318">
            <v>1313</v>
          </cell>
          <cell r="D1318">
            <v>29</v>
          </cell>
          <cell r="E1318">
            <v>3</v>
          </cell>
          <cell r="F1318">
            <v>2566</v>
          </cell>
          <cell r="G1318">
            <v>800030465903</v>
          </cell>
          <cell r="H1318" t="str">
            <v>นางสาว</v>
          </cell>
          <cell r="I1318" t="str">
            <v>อัจฉรา</v>
          </cell>
          <cell r="J1318" t="str">
            <v>ธิมา</v>
          </cell>
          <cell r="K1318">
            <v>1501200087724</v>
          </cell>
          <cell r="L1318" t="str">
            <v>บ่อสร้าง</v>
          </cell>
          <cell r="M1318" t="str">
            <v>เชียงใหม่ 3</v>
          </cell>
          <cell r="N1318">
            <v>8</v>
          </cell>
          <cell r="O1318" t="str">
            <v>สินเชื่อธนาคารประชาชน</v>
          </cell>
          <cell r="P1318" t="str">
            <v>1.บุคคลค้ำประกัน</v>
          </cell>
          <cell r="Q1318">
            <v>54995</v>
          </cell>
          <cell r="R1318">
            <v>12905.42</v>
          </cell>
          <cell r="S1318" t="str">
            <v>แขวงเชียงใหม่</v>
          </cell>
          <cell r="T1318" t="str">
            <v>ผบ.1135</v>
          </cell>
          <cell r="U1318">
            <v>2559</v>
          </cell>
          <cell r="V1318" t="str">
            <v>ผบ.2508</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นางสาวอัจฉรา ธิมา</v>
          </cell>
          <cell r="BM1318">
            <v>823658010460</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2162</v>
          </cell>
          <cell r="C1319">
            <v>1314</v>
          </cell>
          <cell r="D1319">
            <v>29</v>
          </cell>
          <cell r="E1319">
            <v>3</v>
          </cell>
          <cell r="F1319">
            <v>2566</v>
          </cell>
          <cell r="G1319">
            <v>800029161927</v>
          </cell>
          <cell r="H1319" t="str">
            <v>นาง</v>
          </cell>
          <cell r="I1319" t="str">
            <v>เย็นฤดี</v>
          </cell>
          <cell r="J1319" t="str">
            <v>มือกุศล</v>
          </cell>
          <cell r="K1319">
            <v>3470100201351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46300</v>
          </cell>
          <cell r="R1319">
            <v>4120.1000000000004</v>
          </cell>
          <cell r="S1319" t="str">
            <v>แขวงเชียงใหม่</v>
          </cell>
          <cell r="T1319" t="str">
            <v>ผบ.11342</v>
          </cell>
          <cell r="U1319">
            <v>2559</v>
          </cell>
          <cell r="V1319" t="str">
            <v>ผบ.2509</v>
          </cell>
          <cell r="W1319">
            <v>2559</v>
          </cell>
          <cell r="X1319"/>
          <cell r="Y1319"/>
          <cell r="Z1319"/>
          <cell r="AA1319">
            <v>25</v>
          </cell>
          <cell r="AB1319">
            <v>4</v>
          </cell>
          <cell r="AC1319">
            <v>2559</v>
          </cell>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นางเย็นฤดี มือกุศล</v>
          </cell>
          <cell r="BM1319">
            <v>823658010456</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2163</v>
          </cell>
          <cell r="C1320">
            <v>1315</v>
          </cell>
          <cell r="D1320">
            <v>29</v>
          </cell>
          <cell r="E1320">
            <v>3</v>
          </cell>
          <cell r="F1320">
            <v>2566</v>
          </cell>
          <cell r="G1320">
            <v>800030004512</v>
          </cell>
          <cell r="H1320" t="str">
            <v>นางสาว</v>
          </cell>
          <cell r="I1320" t="str">
            <v>สาวิณี</v>
          </cell>
          <cell r="J1320" t="str">
            <v>ประจำเมือง</v>
          </cell>
          <cell r="K1320">
            <v>1101800467491</v>
          </cell>
          <cell r="L1320" t="str">
            <v>บวกครกหลวง</v>
          </cell>
          <cell r="M1320" t="str">
            <v>เชียงใหม่ 3</v>
          </cell>
          <cell r="N1320">
            <v>8</v>
          </cell>
          <cell r="O1320" t="str">
            <v>สินเชื่อธนาคารประชาชน</v>
          </cell>
          <cell r="P1320" t="str">
            <v>1.บุคคลค้ำประกัน</v>
          </cell>
          <cell r="Q1320">
            <v>38419.19</v>
          </cell>
          <cell r="R1320">
            <v>6997.68</v>
          </cell>
          <cell r="S1320" t="str">
            <v>แขวงนครปฐม</v>
          </cell>
          <cell r="T1320" t="str">
            <v>ผบ.1455</v>
          </cell>
          <cell r="U1320">
            <v>2559</v>
          </cell>
          <cell r="V1320" t="str">
            <v>ผบ.1984</v>
          </cell>
          <cell r="W1320">
            <v>2559</v>
          </cell>
          <cell r="X1320">
            <v>4</v>
          </cell>
          <cell r="Y1320">
            <v>6</v>
          </cell>
          <cell r="Z1320">
            <v>2559</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นางสาวสาวิณี ประจำเมือง</v>
          </cell>
          <cell r="BM1320">
            <v>823658010454</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2164</v>
          </cell>
          <cell r="C1321">
            <v>1316</v>
          </cell>
          <cell r="D1321">
            <v>29</v>
          </cell>
          <cell r="E1321">
            <v>3</v>
          </cell>
          <cell r="F1321">
            <v>2566</v>
          </cell>
          <cell r="G1321">
            <v>800034577984</v>
          </cell>
          <cell r="H1321" t="str">
            <v>นาย</v>
          </cell>
          <cell r="I1321" t="str">
            <v>เดชา</v>
          </cell>
          <cell r="J1321" t="str">
            <v>นันตา</v>
          </cell>
          <cell r="K1321">
            <v>1570500120980</v>
          </cell>
          <cell r="L1321" t="str">
            <v>บ่อสร้าง</v>
          </cell>
          <cell r="M1321" t="str">
            <v>เชียงใหม่ 3</v>
          </cell>
          <cell r="N1321">
            <v>8</v>
          </cell>
          <cell r="O1321" t="str">
            <v>สินเชื่อธนาคารประชาชน</v>
          </cell>
          <cell r="P1321" t="str">
            <v>1.บุคคลค้ำประกัน</v>
          </cell>
          <cell r="Q1321">
            <v>96379.35</v>
          </cell>
          <cell r="R1321">
            <v>10197.35</v>
          </cell>
          <cell r="S1321" t="str">
            <v>จังหวัดเชียงราย</v>
          </cell>
          <cell r="T1321" t="str">
            <v>ผบ.1109</v>
          </cell>
          <cell r="U1321">
            <v>2559</v>
          </cell>
          <cell r="V1321" t="str">
            <v>ผบ.2072</v>
          </cell>
          <cell r="W1321">
            <v>2559</v>
          </cell>
          <cell r="X1321"/>
          <cell r="Y1321"/>
          <cell r="Z1321"/>
          <cell r="AA1321">
            <v>8</v>
          </cell>
          <cell r="AB1321">
            <v>8</v>
          </cell>
          <cell r="AC1321">
            <v>2559</v>
          </cell>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นายเดชา นันตา</v>
          </cell>
          <cell r="BM1321">
            <v>823658010388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2165</v>
          </cell>
          <cell r="C1322">
            <v>1317</v>
          </cell>
          <cell r="D1322">
            <v>29</v>
          </cell>
          <cell r="E1322">
            <v>3</v>
          </cell>
          <cell r="F1322">
            <v>2566</v>
          </cell>
          <cell r="G1322">
            <v>800046725712</v>
          </cell>
          <cell r="H1322" t="str">
            <v>นางสาว</v>
          </cell>
          <cell r="I1322" t="str">
            <v>สมปอง</v>
          </cell>
          <cell r="J1322" t="str">
            <v>เพียงคาม</v>
          </cell>
          <cell r="K1322">
            <v>2302000016328</v>
          </cell>
          <cell r="L1322" t="str">
            <v>แม่วาง</v>
          </cell>
          <cell r="M1322" t="str">
            <v>เชียงใหม่ 3</v>
          </cell>
          <cell r="N1322">
            <v>8</v>
          </cell>
          <cell r="O1322" t="str">
            <v>สินเชื่อธนาคารประชาชน</v>
          </cell>
          <cell r="P1322" t="str">
            <v>1.บุคคลค้ำประกัน</v>
          </cell>
          <cell r="Q1322">
            <v>30000</v>
          </cell>
          <cell r="R1322">
            <v>2206.88</v>
          </cell>
          <cell r="S1322" t="str">
            <v>จังหวัดสีคิ้ว</v>
          </cell>
          <cell r="T1322" t="str">
            <v>ผบ.280</v>
          </cell>
          <cell r="U1322">
            <v>2559</v>
          </cell>
          <cell r="V1322" t="str">
            <v>ผบ.2659</v>
          </cell>
          <cell r="W1322">
            <v>2559</v>
          </cell>
          <cell r="X1322">
            <v>5</v>
          </cell>
          <cell r="Y1322">
            <v>9</v>
          </cell>
          <cell r="Z1322">
            <v>2559</v>
          </cell>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นางสาวสมปอง เพียงคาม</v>
          </cell>
          <cell r="BM1322">
            <v>823759010298</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2166</v>
          </cell>
          <cell r="C1323">
            <v>1318</v>
          </cell>
          <cell r="D1323">
            <v>29</v>
          </cell>
          <cell r="E1323">
            <v>3</v>
          </cell>
          <cell r="F1323">
            <v>2566</v>
          </cell>
          <cell r="G1323">
            <v>800041328660</v>
          </cell>
          <cell r="H1323" t="str">
            <v>นางสาว</v>
          </cell>
          <cell r="I1323" t="str">
            <v>พิมลพรรณ</v>
          </cell>
          <cell r="J1323" t="str">
            <v>กาสม หรือหุ่นนภรินทร์</v>
          </cell>
          <cell r="K1323">
            <v>1509900523982</v>
          </cell>
          <cell r="L1323" t="str">
            <v>บ่อสร้าง</v>
          </cell>
          <cell r="M1323" t="str">
            <v>เชียงใหม่ 3</v>
          </cell>
          <cell r="N1323">
            <v>8</v>
          </cell>
          <cell r="O1323" t="str">
            <v>สินเชื่อธนาคารประชาชน</v>
          </cell>
          <cell r="P1323" t="str">
            <v>1.บุคคลค้ำประกัน</v>
          </cell>
          <cell r="Q1323">
            <v>34140.660000000003</v>
          </cell>
          <cell r="R1323">
            <v>15974.99</v>
          </cell>
          <cell r="S1323" t="str">
            <v>แขวงเชียงใหม่</v>
          </cell>
          <cell r="T1323" t="str">
            <v>ผบ.12036</v>
          </cell>
          <cell r="U1323">
            <v>2561</v>
          </cell>
          <cell r="V1323" t="str">
            <v>ผบ.1074</v>
          </cell>
          <cell r="W1323">
            <v>2562</v>
          </cell>
          <cell r="X1323"/>
          <cell r="Y1323"/>
          <cell r="Z1323"/>
          <cell r="AA1323">
            <v>12</v>
          </cell>
          <cell r="AB1323">
            <v>2</v>
          </cell>
          <cell r="AC1323">
            <v>2562</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นางสาวพิมลพรรณ กาสม หรือหุ่นนภรินทร์</v>
          </cell>
          <cell r="BM1323">
            <v>823659010993</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2167</v>
          </cell>
          <cell r="C1324">
            <v>1319</v>
          </cell>
          <cell r="D1324">
            <v>4</v>
          </cell>
          <cell r="E1324">
            <v>4</v>
          </cell>
          <cell r="F1324">
            <v>2566</v>
          </cell>
          <cell r="G1324">
            <v>800044542168</v>
          </cell>
          <cell r="H1324" t="str">
            <v>นาย</v>
          </cell>
          <cell r="I1324" t="str">
            <v xml:space="preserve">ณัฐพงศ์ </v>
          </cell>
          <cell r="J1324" t="str">
            <v>ศรีวนิช</v>
          </cell>
          <cell r="K1324">
            <v>3509900848314</v>
          </cell>
          <cell r="L1324" t="str">
            <v>เชียงใหม่</v>
          </cell>
          <cell r="M1324" t="str">
            <v>เชียงใหม่ 1</v>
          </cell>
          <cell r="N1324">
            <v>8</v>
          </cell>
          <cell r="O1324" t="str">
            <v>สินเชื่อธนาคารประชาชน</v>
          </cell>
          <cell r="P1324" t="str">
            <v>1.บุคคลค้ำประกัน</v>
          </cell>
          <cell r="Q1324">
            <v>152774</v>
          </cell>
          <cell r="R1324">
            <v>12</v>
          </cell>
          <cell r="S1324" t="str">
            <v>แขวงลำปาง</v>
          </cell>
          <cell r="T1324" t="str">
            <v>ผบ.5773</v>
          </cell>
          <cell r="U1324">
            <v>2560</v>
          </cell>
          <cell r="V1324" t="str">
            <v>ผบ.7640</v>
          </cell>
          <cell r="W1324">
            <v>2560</v>
          </cell>
          <cell r="X1324"/>
          <cell r="Y1324"/>
          <cell r="Z1324"/>
          <cell r="AA1324">
            <v>17</v>
          </cell>
          <cell r="AB1324">
            <v>11</v>
          </cell>
          <cell r="AC1324">
            <v>2560</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นายณัฐพงศ์  ศรีวนิช</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2168</v>
          </cell>
          <cell r="C1325">
            <v>1320</v>
          </cell>
          <cell r="D1325">
            <v>4</v>
          </cell>
          <cell r="E1325">
            <v>4</v>
          </cell>
          <cell r="F1325">
            <v>2566</v>
          </cell>
          <cell r="G1325">
            <v>800100543845</v>
          </cell>
          <cell r="H1325" t="str">
            <v>นาย</v>
          </cell>
          <cell r="I1325" t="str">
            <v>ธรรมนูญ</v>
          </cell>
          <cell r="J1325" t="str">
            <v>เผยกลิ่น</v>
          </cell>
          <cell r="K1325">
            <v>1509901380964</v>
          </cell>
          <cell r="L1325" t="str">
            <v>หนองหอย</v>
          </cell>
          <cell r="M1325" t="str">
            <v>เชียงใหม่ 1</v>
          </cell>
          <cell r="N1325">
            <v>8</v>
          </cell>
          <cell r="O1325" t="str">
            <v>สินเชื่อธนาคารประชาชน</v>
          </cell>
          <cell r="P1325" t="str">
            <v>1.บุคคลค้ำประกัน</v>
          </cell>
          <cell r="Q1325">
            <v>33437.440000000002</v>
          </cell>
          <cell r="R1325">
            <v>10560.09</v>
          </cell>
          <cell r="S1325" t="str">
            <v>แขวงเชียงดาว</v>
          </cell>
          <cell r="T1325" t="str">
            <v>ผบE41</v>
          </cell>
          <cell r="U1325">
            <v>2566</v>
          </cell>
          <cell r="V1325" t="str">
            <v>ผบE142</v>
          </cell>
          <cell r="W1325">
            <v>2566</v>
          </cell>
          <cell r="X1325">
            <v>21</v>
          </cell>
          <cell r="Y1325">
            <v>2</v>
          </cell>
          <cell r="Z1325">
            <v>2566</v>
          </cell>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นายธรรมนูญ เผยกลิ่น</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2169</v>
          </cell>
          <cell r="C1326">
            <v>1321</v>
          </cell>
          <cell r="D1326">
            <v>28</v>
          </cell>
          <cell r="E1326">
            <v>3</v>
          </cell>
          <cell r="F1326">
            <v>2566</v>
          </cell>
          <cell r="G1326"/>
          <cell r="H1326" t="str">
            <v>นาย</v>
          </cell>
          <cell r="I1326" t="str">
            <v>สงวน</v>
          </cell>
          <cell r="J1326" t="str">
            <v>สุภาใจ</v>
          </cell>
          <cell r="K1326">
            <v>3501100248994</v>
          </cell>
          <cell r="L1326" t="str">
            <v>พร้าว</v>
          </cell>
          <cell r="M1326" t="str">
            <v>เชียงใหม่ 2</v>
          </cell>
          <cell r="N1326">
            <v>8</v>
          </cell>
          <cell r="O1326" t="str">
            <v>สินเชื่อธนาคารประชาชน</v>
          </cell>
          <cell r="P1326" t="str">
            <v>1.บุคคลค้ำประกัน</v>
          </cell>
          <cell r="Q1326">
            <v>64734</v>
          </cell>
          <cell r="R1326">
            <v>16357.19</v>
          </cell>
          <cell r="S1326" t="str">
            <v>แขวงเชียงใหม่</v>
          </cell>
          <cell r="T1326" t="str">
            <v>ผบ.3499</v>
          </cell>
          <cell r="U1326">
            <v>2562</v>
          </cell>
          <cell r="V1326" t="str">
            <v>ผบ.4456</v>
          </cell>
          <cell r="W1326">
            <v>2562</v>
          </cell>
          <cell r="X1326"/>
          <cell r="Y1326"/>
          <cell r="Z1326"/>
          <cell r="AA1326">
            <v>8</v>
          </cell>
          <cell r="AB1326">
            <v>6</v>
          </cell>
          <cell r="AC1326">
            <v>2566</v>
          </cell>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นายสงวน สุภาใจ</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2170</v>
          </cell>
          <cell r="C1327">
            <v>1322</v>
          </cell>
          <cell r="D1327">
            <v>28</v>
          </cell>
          <cell r="E1327">
            <v>3</v>
          </cell>
          <cell r="F1327">
            <v>2566</v>
          </cell>
          <cell r="G1327">
            <v>855648014477</v>
          </cell>
          <cell r="H1327" t="str">
            <v>จ่าสิบตรีหรือร้อยตรี</v>
          </cell>
          <cell r="I1327" t="str">
            <v>สุนทรหรือเรืองกวี</v>
          </cell>
          <cell r="J1327" t="str">
            <v>ดวงเงาหรือโฆษิตอำไพ</v>
          </cell>
          <cell r="K1327">
            <v>3509900757831</v>
          </cell>
          <cell r="L1327" t="str">
            <v>พร้าว</v>
          </cell>
          <cell r="M1327" t="str">
            <v>เชียงใหม่ 2</v>
          </cell>
          <cell r="N1327">
            <v>8</v>
          </cell>
          <cell r="O1327" t="str">
            <v>สินเชื่อเพื่อพัฒนาคุณภาพชีวิตทหาร</v>
          </cell>
          <cell r="P1327" t="str">
            <v>1.บุคคลค้ำประกัน</v>
          </cell>
          <cell r="Q1327">
            <v>57325.22</v>
          </cell>
          <cell r="R1327">
            <v>5479.74</v>
          </cell>
          <cell r="S1327" t="str">
            <v>แขวงเชียงใหม่</v>
          </cell>
          <cell r="T1327" t="str">
            <v>ผบE3010</v>
          </cell>
          <cell r="U1327">
            <v>2565</v>
          </cell>
          <cell r="V1327" t="str">
            <v>ผบE7866</v>
          </cell>
          <cell r="W1327">
            <v>2565</v>
          </cell>
          <cell r="X1327">
            <v>8</v>
          </cell>
          <cell r="Y1327">
            <v>11</v>
          </cell>
          <cell r="Z1327">
            <v>2565</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จ่าสิบตรีหรือร้อยตรีสุนทรหรือเรืองกวี ดวงเงาหรือโฆษิตอำไพ</v>
          </cell>
          <cell r="BM1327">
            <v>0</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2171</v>
          </cell>
          <cell r="C1328">
            <v>1323</v>
          </cell>
          <cell r="D1328">
            <v>15</v>
          </cell>
          <cell r="E1328">
            <v>3</v>
          </cell>
          <cell r="F1328">
            <v>2566</v>
          </cell>
          <cell r="G1328">
            <v>800016453840</v>
          </cell>
          <cell r="H1328" t="str">
            <v>นาย</v>
          </cell>
          <cell r="I1328" t="str">
            <v>สามารถ</v>
          </cell>
          <cell r="J1328" t="str">
            <v>บุญยังเต</v>
          </cell>
          <cell r="K1328">
            <v>5501500001437</v>
          </cell>
          <cell r="L1328" t="str">
            <v>หางดง</v>
          </cell>
          <cell r="M1328" t="str">
            <v>เชียงใหม่ 3</v>
          </cell>
          <cell r="N1328">
            <v>8</v>
          </cell>
          <cell r="O1328" t="str">
            <v>สินเชื่อธนาคารประชาชน</v>
          </cell>
          <cell r="P1328" t="str">
            <v>1.บุคคลค้ำประกัน</v>
          </cell>
          <cell r="Q1328">
            <v>47222</v>
          </cell>
          <cell r="R1328">
            <v>17869</v>
          </cell>
          <cell r="S1328" t="str">
            <v>แขวงเชียงใหม่</v>
          </cell>
          <cell r="T1328" t="str">
            <v>ผบ.7499</v>
          </cell>
          <cell r="U1328">
            <v>2557</v>
          </cell>
          <cell r="V1328" t="str">
            <v>ผบ.432</v>
          </cell>
          <cell r="W1328">
            <v>2558</v>
          </cell>
          <cell r="X1328"/>
          <cell r="Y1328"/>
          <cell r="Z1328"/>
          <cell r="AA1328">
            <v>4</v>
          </cell>
          <cell r="AB1328">
            <v>2</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นายสามารถ บุญยังเต</v>
          </cell>
          <cell r="BM1328">
            <v>823757010106</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2172</v>
          </cell>
          <cell r="C1329">
            <v>1324</v>
          </cell>
          <cell r="D1329">
            <v>15</v>
          </cell>
          <cell r="E1329">
            <v>3</v>
          </cell>
          <cell r="F1329">
            <v>2566</v>
          </cell>
          <cell r="G1329">
            <v>800031171849</v>
          </cell>
          <cell r="H1329" t="str">
            <v>นาง</v>
          </cell>
          <cell r="I1329" t="str">
            <v>สุกัญญา</v>
          </cell>
          <cell r="J1329" t="str">
            <v>ไชยเป็ง</v>
          </cell>
          <cell r="K1329">
            <v>3589900060598</v>
          </cell>
          <cell r="L1329" t="str">
            <v>หางดง</v>
          </cell>
          <cell r="M1329" t="str">
            <v>เชียงใหม่ 3</v>
          </cell>
          <cell r="N1329">
            <v>8</v>
          </cell>
          <cell r="O1329" t="str">
            <v>สินเชื่อธนาคารประชาชน</v>
          </cell>
          <cell r="P1329" t="str">
            <v>1.บุคคลค้ำประกัน</v>
          </cell>
          <cell r="Q1329">
            <v>36656</v>
          </cell>
          <cell r="R1329">
            <v>4711.38</v>
          </cell>
          <cell r="S1329" t="str">
            <v>จังหวัดแม่ฮ่องสอน</v>
          </cell>
          <cell r="T1329" t="str">
            <v>ผบ.317</v>
          </cell>
          <cell r="U1329">
            <v>2558</v>
          </cell>
          <cell r="V1329" t="str">
            <v>ผบ.345</v>
          </cell>
          <cell r="W1329">
            <v>2558</v>
          </cell>
          <cell r="X1329"/>
          <cell r="Y1329"/>
          <cell r="Z1329"/>
          <cell r="AA1329">
            <v>9</v>
          </cell>
          <cell r="AB1329">
            <v>11</v>
          </cell>
          <cell r="AC1329">
            <v>2558</v>
          </cell>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นางสุกัญญา ไชยเป็ง</v>
          </cell>
          <cell r="BM1329">
            <v>823755010402</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2173</v>
          </cell>
          <cell r="C1330">
            <v>1325</v>
          </cell>
          <cell r="D1330">
            <v>15</v>
          </cell>
          <cell r="E1330">
            <v>3</v>
          </cell>
          <cell r="F1330">
            <v>2566</v>
          </cell>
          <cell r="G1330">
            <v>800029090746</v>
          </cell>
          <cell r="H1330" t="str">
            <v>นางสาว</v>
          </cell>
          <cell r="I1330" t="str">
            <v>ทิวากร</v>
          </cell>
          <cell r="J1330" t="str">
            <v>ยศสุตัน</v>
          </cell>
          <cell r="K1330">
            <v>1540200008807</v>
          </cell>
          <cell r="L1330" t="str">
            <v>หางดง</v>
          </cell>
          <cell r="M1330" t="str">
            <v>เชียงใหม่ 3</v>
          </cell>
          <cell r="N1330">
            <v>8</v>
          </cell>
          <cell r="O1330" t="str">
            <v>สินเชื่อธนาคารประชาชน</v>
          </cell>
          <cell r="P1330" t="str">
            <v>1.บุคคลค้ำประกัน</v>
          </cell>
          <cell r="Q1330">
            <v>28313.52</v>
          </cell>
          <cell r="R1330">
            <v>2535.12</v>
          </cell>
          <cell r="S1330" t="str">
            <v>จังหวัดแพร่</v>
          </cell>
          <cell r="T1330" t="str">
            <v>ผบ.2944</v>
          </cell>
          <cell r="U1330">
            <v>2558</v>
          </cell>
          <cell r="V1330" t="str">
            <v>ผบ.3437</v>
          </cell>
          <cell r="W1330">
            <v>2558</v>
          </cell>
          <cell r="X1330">
            <v>14</v>
          </cell>
          <cell r="Y1330">
            <v>12</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นางสาวทิวากร ยศสุตัน</v>
          </cell>
          <cell r="BM1330">
            <v>823755010427</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2174</v>
          </cell>
          <cell r="C1331">
            <v>1326</v>
          </cell>
          <cell r="D1331">
            <v>15</v>
          </cell>
          <cell r="E1331">
            <v>3</v>
          </cell>
          <cell r="F1331">
            <v>2566</v>
          </cell>
          <cell r="G1331">
            <v>800020777622</v>
          </cell>
          <cell r="H1331" t="str">
            <v>นาย</v>
          </cell>
          <cell r="I1331" t="str">
            <v>วุฒิชานนท์</v>
          </cell>
          <cell r="J1331" t="str">
            <v>สมนาศักดิ์</v>
          </cell>
          <cell r="K1331">
            <v>3570800310322</v>
          </cell>
          <cell r="L1331" t="str">
            <v>หางดง</v>
          </cell>
          <cell r="M1331" t="str">
            <v>เชียงใหม่ 3</v>
          </cell>
          <cell r="N1331">
            <v>8</v>
          </cell>
          <cell r="O1331" t="str">
            <v>สินเชื่อธนาคารประชาชน</v>
          </cell>
          <cell r="P1331" t="str">
            <v>1.บุคคลค้ำประกัน</v>
          </cell>
          <cell r="Q1331">
            <v>74175.990000000005</v>
          </cell>
          <cell r="R1331">
            <v>20279.86</v>
          </cell>
          <cell r="S1331" t="str">
            <v>จังหวัดเชียงราย</v>
          </cell>
          <cell r="T1331" t="str">
            <v>ผบ.3666</v>
          </cell>
          <cell r="U1331">
            <v>2558</v>
          </cell>
          <cell r="V1331" t="str">
            <v>ผบ.4573</v>
          </cell>
          <cell r="W1331">
            <v>2558</v>
          </cell>
          <cell r="X1331">
            <v>23</v>
          </cell>
          <cell r="Y1331">
            <v>11</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นายวุฒิชานนท์ สมนาศักดิ์</v>
          </cell>
          <cell r="BM1331">
            <v>0</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2175</v>
          </cell>
          <cell r="C1332">
            <v>1327</v>
          </cell>
          <cell r="D1332">
            <v>15</v>
          </cell>
          <cell r="E1332">
            <v>3</v>
          </cell>
          <cell r="F1332">
            <v>2566</v>
          </cell>
          <cell r="G1332">
            <v>800028275322</v>
          </cell>
          <cell r="H1332" t="str">
            <v>นาย</v>
          </cell>
          <cell r="I1332" t="str">
            <v>ธนะพันธ์</v>
          </cell>
          <cell r="J1332" t="str">
            <v>กลั่นปรุง</v>
          </cell>
          <cell r="K1332">
            <v>1760100053981</v>
          </cell>
          <cell r="L1332" t="str">
            <v>หางดง</v>
          </cell>
          <cell r="M1332" t="str">
            <v>เชียงใหม่ 3</v>
          </cell>
          <cell r="N1332">
            <v>8</v>
          </cell>
          <cell r="O1332" t="str">
            <v>สินเชื่อธนาคารประชาชน</v>
          </cell>
          <cell r="P1332" t="str">
            <v>1.บุคคลค้ำประกัน</v>
          </cell>
          <cell r="Q1332">
            <v>32650</v>
          </cell>
          <cell r="R1332">
            <v>5353.51</v>
          </cell>
          <cell r="S1332" t="str">
            <v>จังหวัดชุมพร</v>
          </cell>
          <cell r="T1332" t="str">
            <v>ผบ.1424</v>
          </cell>
          <cell r="U1332">
            <v>2558</v>
          </cell>
          <cell r="V1332" t="str">
            <v>ผบ.1780</v>
          </cell>
          <cell r="W1332">
            <v>2558</v>
          </cell>
          <cell r="X1332">
            <v>26</v>
          </cell>
          <cell r="Y1332">
            <v>10</v>
          </cell>
          <cell r="Z1332">
            <v>2558</v>
          </cell>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นายธนะพันธ์ กลั่นปรุง</v>
          </cell>
          <cell r="BM1332">
            <v>823758010045</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2176</v>
          </cell>
          <cell r="C1333">
            <v>1328</v>
          </cell>
          <cell r="D1333">
            <v>15</v>
          </cell>
          <cell r="E1333">
            <v>3</v>
          </cell>
          <cell r="F1333">
            <v>2566</v>
          </cell>
          <cell r="G1333">
            <v>800011800342</v>
          </cell>
          <cell r="H1333" t="str">
            <v>นาง</v>
          </cell>
          <cell r="I1333" t="str">
            <v>พรทิพย์</v>
          </cell>
          <cell r="J1333" t="str">
            <v>สัตยากร</v>
          </cell>
          <cell r="K1333">
            <v>3501200164083</v>
          </cell>
          <cell r="L1333" t="str">
            <v>สันป่าตอง</v>
          </cell>
          <cell r="M1333" t="str">
            <v>เชียงใหม่ 3</v>
          </cell>
          <cell r="N1333">
            <v>8</v>
          </cell>
          <cell r="O1333" t="str">
            <v>สินเชื่อธนาคารประชาชน</v>
          </cell>
          <cell r="P1333" t="str">
            <v>1.บุคคลค้ำประกัน</v>
          </cell>
          <cell r="Q1333">
            <v>43257.89</v>
          </cell>
          <cell r="R1333">
            <v>1276.3699999999999</v>
          </cell>
          <cell r="S1333" t="str">
            <v>แขวงเชียงใหม่</v>
          </cell>
          <cell r="T1333" t="str">
            <v>ผบ.4723</v>
          </cell>
          <cell r="U1333">
            <v>2558</v>
          </cell>
          <cell r="V1333" t="str">
            <v>ผบ.4505</v>
          </cell>
          <cell r="W1333">
            <v>2558</v>
          </cell>
          <cell r="X1333"/>
          <cell r="Y1333"/>
          <cell r="Z1333"/>
          <cell r="AA1333">
            <v>4</v>
          </cell>
          <cell r="AB1333">
            <v>8</v>
          </cell>
          <cell r="AC1333">
            <v>2558</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นางพรทิพย์ สัตยากร</v>
          </cell>
          <cell r="BM1333">
            <v>823757010068</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2177</v>
          </cell>
          <cell r="C1334">
            <v>1329</v>
          </cell>
          <cell r="D1334">
            <v>15</v>
          </cell>
          <cell r="E1334">
            <v>3</v>
          </cell>
          <cell r="F1334">
            <v>2566</v>
          </cell>
          <cell r="G1334">
            <v>800026406192</v>
          </cell>
          <cell r="H1334" t="str">
            <v>นาย</v>
          </cell>
          <cell r="I1334" t="str">
            <v>อุทัย</v>
          </cell>
          <cell r="J1334" t="str">
            <v>คำเขียว</v>
          </cell>
          <cell r="K1334">
            <v>3500100045223</v>
          </cell>
          <cell r="L1334" t="str">
            <v>สันป่าตอง</v>
          </cell>
          <cell r="M1334" t="str">
            <v>เชียงใหม่ 3</v>
          </cell>
          <cell r="N1334">
            <v>8</v>
          </cell>
          <cell r="O1334" t="str">
            <v>สินเชื่อธนาคารประชาชน</v>
          </cell>
          <cell r="P1334" t="str">
            <v>1.บุคคลค้ำประกัน</v>
          </cell>
          <cell r="Q1334">
            <v>128328</v>
          </cell>
          <cell r="R1334">
            <v>24022.63</v>
          </cell>
          <cell r="S1334" t="str">
            <v>แขวงเชียงใหม่</v>
          </cell>
          <cell r="T1334" t="str">
            <v>ผบ.6151</v>
          </cell>
          <cell r="U1334">
            <v>2558</v>
          </cell>
          <cell r="V1334" t="str">
            <v>ผบ.5452</v>
          </cell>
          <cell r="W1334">
            <v>2558</v>
          </cell>
          <cell r="X1334">
            <v>18</v>
          </cell>
          <cell r="Y1334">
            <v>8</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นายอุทัย คำเขียว</v>
          </cell>
          <cell r="BM1334">
            <v>823758010071</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2178</v>
          </cell>
          <cell r="C1335">
            <v>1330</v>
          </cell>
          <cell r="D1335">
            <v>15</v>
          </cell>
          <cell r="E1335">
            <v>3</v>
          </cell>
          <cell r="F1335">
            <v>2566</v>
          </cell>
          <cell r="G1335">
            <v>800028100835</v>
          </cell>
          <cell r="H1335" t="str">
            <v>นาย</v>
          </cell>
          <cell r="I1335" t="str">
            <v>ราชันย์</v>
          </cell>
          <cell r="J1335" t="str">
            <v>รุ่งเรือง</v>
          </cell>
          <cell r="K1335">
            <v>3570400030667</v>
          </cell>
          <cell r="L1335" t="str">
            <v>สันป่าตอง</v>
          </cell>
          <cell r="M1335" t="str">
            <v>เชียงใหม่ 3</v>
          </cell>
          <cell r="N1335">
            <v>8</v>
          </cell>
          <cell r="O1335" t="str">
            <v>สินเชื่อธนาคารประชาชน</v>
          </cell>
          <cell r="P1335" t="str">
            <v>1.บุคคลค้ำประกัน</v>
          </cell>
          <cell r="Q1335">
            <v>174382</v>
          </cell>
          <cell r="R1335">
            <v>19346.37</v>
          </cell>
          <cell r="S1335" t="str">
            <v>จังหวัดเทิง</v>
          </cell>
          <cell r="T1335" t="str">
            <v>ผบ.1165</v>
          </cell>
          <cell r="U1335">
            <v>2558</v>
          </cell>
          <cell r="V1335" t="str">
            <v>ผบ.1365</v>
          </cell>
          <cell r="W1335">
            <v>2558</v>
          </cell>
          <cell r="X1335">
            <v>16</v>
          </cell>
          <cell r="Y1335">
            <v>11</v>
          </cell>
          <cell r="Z1335">
            <v>2558</v>
          </cell>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นายราชันย์ รุ่งเรือง</v>
          </cell>
          <cell r="BM1335">
            <v>823757010003</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2179</v>
          </cell>
          <cell r="C1336">
            <v>1331</v>
          </cell>
          <cell r="D1336">
            <v>15</v>
          </cell>
          <cell r="E1336">
            <v>3</v>
          </cell>
          <cell r="F1336">
            <v>2566</v>
          </cell>
          <cell r="G1336">
            <v>800020645688</v>
          </cell>
          <cell r="H1336" t="str">
            <v>นาย</v>
          </cell>
          <cell r="I1336" t="str">
            <v>กมล</v>
          </cell>
          <cell r="J1336" t="str">
            <v>ศรีคำมูล</v>
          </cell>
          <cell r="K1336">
            <v>3501200964527</v>
          </cell>
          <cell r="L1336" t="str">
            <v>สันป่าตอง</v>
          </cell>
          <cell r="M1336" t="str">
            <v>เชียงใหม่ 3</v>
          </cell>
          <cell r="N1336">
            <v>8</v>
          </cell>
          <cell r="O1336" t="str">
            <v>สินเชื่อธนาคารประชาชน</v>
          </cell>
          <cell r="P1336" t="str">
            <v>1.บุคคลค้ำประกัน</v>
          </cell>
          <cell r="Q1336">
            <v>172908</v>
          </cell>
          <cell r="R1336">
            <v>23575.17</v>
          </cell>
          <cell r="S1336" t="str">
            <v>แขวงเชียงใหม่</v>
          </cell>
          <cell r="T1336" t="str">
            <v>ผบ.2268</v>
          </cell>
          <cell r="U1336">
            <v>2558</v>
          </cell>
          <cell r="V1336" t="str">
            <v>ผบ.3580</v>
          </cell>
          <cell r="W1336">
            <v>2558</v>
          </cell>
          <cell r="X1336"/>
          <cell r="Y1336"/>
          <cell r="Z1336"/>
          <cell r="AA1336">
            <v>8</v>
          </cell>
          <cell r="AB1336">
            <v>7</v>
          </cell>
          <cell r="AC1336">
            <v>2558</v>
          </cell>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นายกมล ศรีคำมูล</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2180</v>
          </cell>
          <cell r="C1337">
            <v>1332</v>
          </cell>
          <cell r="D1337">
            <v>15</v>
          </cell>
          <cell r="E1337">
            <v>3</v>
          </cell>
          <cell r="F1337">
            <v>2566</v>
          </cell>
          <cell r="G1337">
            <v>800026548589</v>
          </cell>
          <cell r="H1337" t="str">
            <v>นาย</v>
          </cell>
          <cell r="I1337" t="str">
            <v>เกียรติชาย</v>
          </cell>
          <cell r="J1337" t="str">
            <v>ฐาราชวงศ์ศึก</v>
          </cell>
          <cell r="K1337">
            <v>3259900146789</v>
          </cell>
          <cell r="L1337" t="str">
            <v>สันป่าตอง</v>
          </cell>
          <cell r="M1337" t="str">
            <v>เชียงใหม่ 3</v>
          </cell>
          <cell r="N1337">
            <v>8</v>
          </cell>
          <cell r="O1337" t="str">
            <v>สินเชื่อสวัสดิการ</v>
          </cell>
          <cell r="P1337" t="str">
            <v>1.บุคคลค้ำประกัน</v>
          </cell>
          <cell r="Q1337">
            <v>127907.72</v>
          </cell>
          <cell r="R1337">
            <v>16213.07</v>
          </cell>
          <cell r="S1337" t="str">
            <v>จังหวัดลำพูน</v>
          </cell>
          <cell r="T1337" t="str">
            <v>ผบ.2789</v>
          </cell>
          <cell r="U1337">
            <v>2558</v>
          </cell>
          <cell r="V1337" t="str">
            <v>ผบ.3048</v>
          </cell>
          <cell r="W1337">
            <v>2558</v>
          </cell>
          <cell r="X1337">
            <v>26</v>
          </cell>
          <cell r="Y1337">
            <v>10</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นายเกียรติชาย ฐาราชวงศ์ศึก</v>
          </cell>
          <cell r="BM1337">
            <v>0</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2181</v>
          </cell>
          <cell r="C1338">
            <v>1333</v>
          </cell>
          <cell r="D1338">
            <v>15</v>
          </cell>
          <cell r="E1338">
            <v>3</v>
          </cell>
          <cell r="F1338">
            <v>2566</v>
          </cell>
          <cell r="G1338">
            <v>800014256732</v>
          </cell>
          <cell r="H1338" t="str">
            <v>นาง</v>
          </cell>
          <cell r="I1338" t="str">
            <v>บัวรวย</v>
          </cell>
          <cell r="J1338" t="str">
            <v>บุญมา</v>
          </cell>
          <cell r="K1338">
            <v>3501200738616</v>
          </cell>
          <cell r="L1338" t="str">
            <v>สันป่าตอง</v>
          </cell>
          <cell r="M1338" t="str">
            <v>เชียงใหม่ 3</v>
          </cell>
          <cell r="N1338">
            <v>8</v>
          </cell>
          <cell r="O1338" t="str">
            <v>สินเชื่อธนาคารประชาชน</v>
          </cell>
          <cell r="P1338" t="str">
            <v>1.บุคคลค้ำประกัน</v>
          </cell>
          <cell r="Q1338">
            <v>67527.360000000001</v>
          </cell>
          <cell r="R1338">
            <v>6370.58</v>
          </cell>
          <cell r="S1338" t="str">
            <v>แขวงเชียงใหม่</v>
          </cell>
          <cell r="T1338" t="str">
            <v>ผบ.8267</v>
          </cell>
          <cell r="U1338">
            <v>2558</v>
          </cell>
          <cell r="V1338" t="str">
            <v>ผบ.9312</v>
          </cell>
          <cell r="W1338">
            <v>2558</v>
          </cell>
          <cell r="X1338">
            <v>30</v>
          </cell>
          <cell r="Y1338">
            <v>11</v>
          </cell>
          <cell r="Z1338">
            <v>2558</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t="str">
            <v>นางบัวรวย บุญมา</v>
          </cell>
          <cell r="BM1338">
            <v>823758010432</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v>2182</v>
          </cell>
          <cell r="C1339">
            <v>1334</v>
          </cell>
          <cell r="D1339">
            <v>21</v>
          </cell>
          <cell r="E1339">
            <v>3</v>
          </cell>
          <cell r="F1339">
            <v>2566</v>
          </cell>
          <cell r="G1339">
            <v>800097565652</v>
          </cell>
          <cell r="H1339" t="str">
            <v>นาง</v>
          </cell>
          <cell r="I1339" t="str">
            <v xml:space="preserve">พิทักษ์ </v>
          </cell>
          <cell r="J1339" t="str">
            <v>พิมพ์เกตุ</v>
          </cell>
          <cell r="K1339">
            <v>3630400049472</v>
          </cell>
          <cell r="L1339" t="str">
            <v>หนองหอย</v>
          </cell>
          <cell r="M1339" t="str">
            <v>เชียงใหม่ 1</v>
          </cell>
          <cell r="N1339">
            <v>8</v>
          </cell>
          <cell r="O1339" t="str">
            <v>สินเชื่อธนาคารประชาชน</v>
          </cell>
          <cell r="P1339" t="str">
            <v>1.บุคคลค้ำประกัน</v>
          </cell>
          <cell r="Q1339">
            <v>31703.21</v>
          </cell>
          <cell r="R1339">
            <v>8493.4</v>
          </cell>
          <cell r="S1339" t="str">
            <v>แขวงเชียงดาว</v>
          </cell>
          <cell r="T1339" t="str">
            <v>ผบE926</v>
          </cell>
          <cell r="U1339">
            <v>2565</v>
          </cell>
          <cell r="V1339" t="str">
            <v>ผบE228</v>
          </cell>
          <cell r="W1339">
            <v>2566</v>
          </cell>
          <cell r="X1339">
            <v>16</v>
          </cell>
          <cell r="Y1339">
            <v>1</v>
          </cell>
          <cell r="Z1339">
            <v>2566</v>
          </cell>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t="str">
            <v>ออกหนังสือเตือน 27/7/2565//ออกขอให้ชำระหนี้ 30/9/2565//นัดสืบพยานวันที่ 16/1/2566 เวลา 10.30 น.</v>
          </cell>
          <cell r="BE1339" t="str">
            <v/>
          </cell>
          <cell r="BF1339" t="str">
            <v/>
          </cell>
          <cell r="BG1339" t="str">
            <v/>
          </cell>
          <cell r="BH1339" t="str">
            <v/>
          </cell>
          <cell r="BI1339" t="str">
            <v/>
          </cell>
          <cell r="BJ1339" t="str">
            <v/>
          </cell>
          <cell r="BK1339" t="str">
            <v/>
          </cell>
          <cell r="BL1339" t="str">
            <v>นางพิทักษ์  พิมพ์เกตุ</v>
          </cell>
          <cell r="BM1339">
            <v>883165010608</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243217</v>
          </cell>
          <cell r="CM1339"/>
          <cell r="CN1339"/>
          <cell r="CO1339"/>
        </row>
        <row r="1340">
          <cell r="B1340">
            <v>2183</v>
          </cell>
          <cell r="C1340">
            <v>1335</v>
          </cell>
          <cell r="D1340">
            <v>22</v>
          </cell>
          <cell r="E1340">
            <v>3</v>
          </cell>
          <cell r="F1340">
            <v>2566</v>
          </cell>
          <cell r="G1340">
            <v>800057308861</v>
          </cell>
          <cell r="H1340" t="str">
            <v>นาย</v>
          </cell>
          <cell r="I1340" t="str">
            <v>บุญธรรม</v>
          </cell>
          <cell r="J1340" t="str">
            <v>พันน้อย</v>
          </cell>
          <cell r="K1340">
            <v>3420300077590</v>
          </cell>
          <cell r="L1340" t="str">
            <v>สามแยกสันทราย</v>
          </cell>
          <cell r="M1340" t="str">
            <v>เชียงใหม่ 1</v>
          </cell>
          <cell r="N1340">
            <v>8</v>
          </cell>
          <cell r="O1340" t="str">
            <v>สินเชื่อธนาคารประชาชน</v>
          </cell>
          <cell r="P1340" t="str">
            <v>1.บุคคลค้ำประกัน</v>
          </cell>
          <cell r="Q1340">
            <v>35496</v>
          </cell>
          <cell r="R1340">
            <v>16562.34</v>
          </cell>
          <cell r="S1340" t="str">
            <v>แขวงเชียงดาว</v>
          </cell>
          <cell r="T1340" t="str">
            <v>ผบE43</v>
          </cell>
          <cell r="U1340">
            <v>2566</v>
          </cell>
          <cell r="V1340" t="str">
            <v>ผบE144</v>
          </cell>
          <cell r="W1340">
            <v>2566</v>
          </cell>
          <cell r="X1340">
            <v>21</v>
          </cell>
          <cell r="Y1340">
            <v>2</v>
          </cell>
          <cell r="Z1340">
            <v>2566</v>
          </cell>
          <cell r="AA1340"/>
          <cell r="AB1340"/>
          <cell r="AC1340"/>
          <cell r="AD1340"/>
          <cell r="AE1340"/>
          <cell r="AF1340"/>
          <cell r="AG1340"/>
          <cell r="AH1340"/>
          <cell r="AI1340"/>
          <cell r="AJ1340"/>
          <cell r="AK1340"/>
          <cell r="AL1340"/>
          <cell r="AM1340"/>
          <cell r="AN1340"/>
          <cell r="AO1340"/>
          <cell r="AP1340"/>
          <cell r="AQ1340"/>
          <cell r="AR1340"/>
          <cell r="AS1340" t="str">
            <v>พิพากษาให้จำเลยที่ 1 รับผิดเต็มท้ายฟ้อง ส่วนจำเลยที่ 2 และที่ 3 รับผิดเฉพาะต้นเงิน</v>
          </cell>
          <cell r="AT1340"/>
          <cell r="AU1340"/>
          <cell r="AV1340"/>
          <cell r="AW1340"/>
          <cell r="AX1340"/>
          <cell r="AY1340"/>
          <cell r="AZ1340"/>
          <cell r="BA1340"/>
          <cell r="BB1340"/>
          <cell r="BC1340"/>
          <cell r="BD1340" t="str">
            <v>ออกหนังสือเตือน 31/8/2565//นัดสืบพยาน 21/2/2566 เวลา 9.00 น.</v>
          </cell>
          <cell r="BE1340" t="str">
            <v/>
          </cell>
          <cell r="BF1340">
            <v>22</v>
          </cell>
          <cell r="BG1340">
            <v>7</v>
          </cell>
          <cell r="BH1340">
            <v>2565</v>
          </cell>
          <cell r="BI1340">
            <v>2000</v>
          </cell>
          <cell r="BJ1340">
            <v>15</v>
          </cell>
          <cell r="BK1340">
            <v>2</v>
          </cell>
          <cell r="BL1340" t="str">
            <v>นายบุญธรรม พันน้อย</v>
          </cell>
          <cell r="BM1340">
            <v>883165010786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v>243277</v>
          </cell>
          <cell r="CM1340"/>
          <cell r="CN1340"/>
          <cell r="CO1340"/>
        </row>
        <row r="1341">
          <cell r="B1341">
            <v>2184</v>
          </cell>
          <cell r="C1341">
            <v>1336</v>
          </cell>
          <cell r="D1341">
            <v>29</v>
          </cell>
          <cell r="E1341">
            <v>3</v>
          </cell>
          <cell r="F1341">
            <v>2566</v>
          </cell>
          <cell r="G1341">
            <v>800118172009</v>
          </cell>
          <cell r="H1341" t="str">
            <v>นาย</v>
          </cell>
          <cell r="I1341" t="str">
            <v>ทรัพย์เจริญ</v>
          </cell>
          <cell r="J1341" t="str">
            <v>แก้วบังวัน</v>
          </cell>
          <cell r="K1341">
            <v>1539900644917</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86664</v>
          </cell>
          <cell r="R1341">
            <v>15589.75</v>
          </cell>
          <cell r="S1341" t="str">
            <v>แขวงเชียงใหม่</v>
          </cell>
          <cell r="T1341" t="str">
            <v>ผบE7140</v>
          </cell>
          <cell r="U1341">
            <v>2565</v>
          </cell>
          <cell r="V1341" t="str">
            <v>ผบE246</v>
          </cell>
          <cell r="W1341">
            <v>2566</v>
          </cell>
          <cell r="X1341">
            <v>17</v>
          </cell>
          <cell r="Y1341">
            <v>1</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นายทรัพย์เจริญ แก้วบังวัน</v>
          </cell>
          <cell r="BM1341">
            <v>883165010176</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2185</v>
          </cell>
          <cell r="C1342">
            <v>1337</v>
          </cell>
          <cell r="D1342">
            <v>30</v>
          </cell>
          <cell r="E1342">
            <v>3</v>
          </cell>
          <cell r="F1342">
            <v>2566</v>
          </cell>
          <cell r="G1342">
            <v>800070515450</v>
          </cell>
          <cell r="H1342" t="str">
            <v>นางสาว</v>
          </cell>
          <cell r="I1342" t="str">
            <v>มินตรา</v>
          </cell>
          <cell r="J1342" t="str">
            <v>ทะสอน</v>
          </cell>
          <cell r="K1342">
            <v>1549900355346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61514.58</v>
          </cell>
          <cell r="R1342">
            <v>31008.080000000002</v>
          </cell>
          <cell r="S1342" t="str">
            <v>จังหวัดแพร่</v>
          </cell>
          <cell r="T1342" t="str">
            <v>ผบE157</v>
          </cell>
          <cell r="U1342">
            <v>2566</v>
          </cell>
          <cell r="V1342" t="str">
            <v>ผบE658</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นางสาวมินตรา ทะสอน</v>
          </cell>
          <cell r="BM1342">
            <v>883165010622</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2186</v>
          </cell>
          <cell r="C1343">
            <v>1338</v>
          </cell>
          <cell r="D1343">
            <v>30</v>
          </cell>
          <cell r="E1343">
            <v>3</v>
          </cell>
          <cell r="F1343">
            <v>2566</v>
          </cell>
          <cell r="G1343">
            <v>800068819609</v>
          </cell>
          <cell r="H1343" t="str">
            <v>นางสาว</v>
          </cell>
          <cell r="I1343" t="str">
            <v>กนกกาญจน์</v>
          </cell>
          <cell r="J1343" t="str">
            <v>บุตรดี</v>
          </cell>
          <cell r="K1343">
            <v>1560100184646</v>
          </cell>
          <cell r="L1343" t="str">
            <v>เม-ญ่า เชียงใหม่</v>
          </cell>
          <cell r="M1343" t="str">
            <v>เชียงใหม่ 1</v>
          </cell>
          <cell r="N1343">
            <v>8</v>
          </cell>
          <cell r="O1343" t="str">
            <v>สินเชื่อธนาคารประชาชน</v>
          </cell>
          <cell r="P1343" t="str">
            <v>1.บุคคลค้ำประกัน</v>
          </cell>
          <cell r="Q1343">
            <v>67820.759999999995</v>
          </cell>
          <cell r="R1343">
            <v>18719.38</v>
          </cell>
          <cell r="S1343" t="str">
            <v>แขวงเชียงราย</v>
          </cell>
          <cell r="T1343" t="str">
            <v>ผบE110</v>
          </cell>
          <cell r="U1343">
            <v>2566</v>
          </cell>
          <cell r="V1343" t="str">
            <v>ผบE806</v>
          </cell>
          <cell r="W1343">
            <v>2566</v>
          </cell>
          <cell r="X1343">
            <v>27</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นางสาวกนกกาญจน์ บุตรดี</v>
          </cell>
          <cell r="BM1343">
            <v>883165010165</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2187</v>
          </cell>
          <cell r="C1344">
            <v>1339</v>
          </cell>
          <cell r="D1344">
            <v>3</v>
          </cell>
          <cell r="E1344">
            <v>4</v>
          </cell>
          <cell r="F1344">
            <v>2566</v>
          </cell>
          <cell r="G1344">
            <v>800095637008</v>
          </cell>
          <cell r="H1344" t="str">
            <v>นาย</v>
          </cell>
          <cell r="I1344" t="str">
            <v>สิทธิโชค</v>
          </cell>
          <cell r="J1344" t="str">
            <v>ดาราวงษ์</v>
          </cell>
          <cell r="K1344">
            <v>1509900673984</v>
          </cell>
          <cell r="L1344" t="str">
            <v>มีโชคพลาซ่า</v>
          </cell>
          <cell r="M1344" t="str">
            <v>เชียงใหม่ 2</v>
          </cell>
          <cell r="N1344">
            <v>8</v>
          </cell>
          <cell r="O1344" t="str">
            <v>สินเชื่อแก้ไขปัญหาหนี้นอกระบบPSAระยะที่ 2</v>
          </cell>
          <cell r="P1344" t="str">
            <v>1.บุคคลค้ำประกัน</v>
          </cell>
          <cell r="Q1344">
            <v>41660</v>
          </cell>
          <cell r="R1344">
            <v>7718.27</v>
          </cell>
          <cell r="S1344" t="str">
            <v>แขวงเชียงดาว</v>
          </cell>
          <cell r="T1344" t="str">
            <v>ผบE15</v>
          </cell>
          <cell r="U1344">
            <v>2566</v>
          </cell>
          <cell r="V1344" t="str">
            <v>ผบE95</v>
          </cell>
          <cell r="W1344">
            <v>2566</v>
          </cell>
          <cell r="X1344">
            <v>6</v>
          </cell>
          <cell r="Y1344">
            <v>2</v>
          </cell>
          <cell r="Z1344">
            <v>2566</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นายสิทธิโชค ดาราวงษ์</v>
          </cell>
          <cell r="BM1344">
            <v>883265010689</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2188</v>
          </cell>
          <cell r="C1345">
            <v>1340</v>
          </cell>
          <cell r="D1345">
            <v>3</v>
          </cell>
          <cell r="E1345">
            <v>4</v>
          </cell>
          <cell r="F1345">
            <v>2566</v>
          </cell>
          <cell r="G1345">
            <v>800096199412</v>
          </cell>
          <cell r="H1345" t="str">
            <v>นาย</v>
          </cell>
          <cell r="I1345" t="str">
            <v>ไสว</v>
          </cell>
          <cell r="J1345" t="str">
            <v>โคตรชมภู</v>
          </cell>
          <cell r="K1345">
            <v>3430200701771</v>
          </cell>
          <cell r="L1345" t="str">
            <v>มีโชคพลาซ่า</v>
          </cell>
          <cell r="M1345" t="str">
            <v>เชียงใหม่ 2</v>
          </cell>
          <cell r="N1345">
            <v>8</v>
          </cell>
          <cell r="O1345" t="str">
            <v>สินเชื่อแก้ไขปัญหาหนี้นอกระบบ (PSA)</v>
          </cell>
          <cell r="P1345" t="str">
            <v>1.บุคคลค้ำประกัน</v>
          </cell>
          <cell r="Q1345">
            <v>31740.46</v>
          </cell>
          <cell r="R1345">
            <v>6349</v>
          </cell>
          <cell r="S1345" t="str">
            <v>แขวงเชียงใหม่</v>
          </cell>
          <cell r="T1345" t="str">
            <v>ผบE6242</v>
          </cell>
          <cell r="U1345">
            <v>2565</v>
          </cell>
          <cell r="V1345" t="str">
            <v>ผบE8439</v>
          </cell>
          <cell r="W1345">
            <v>2565</v>
          </cell>
          <cell r="X1345">
            <v>28</v>
          </cell>
          <cell r="Y1345">
            <v>11</v>
          </cell>
          <cell r="Z1345">
            <v>2565</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นายไสว โคตรชมภู</v>
          </cell>
          <cell r="BM1345">
            <v>883265010311</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2189</v>
          </cell>
          <cell r="C1346">
            <v>1341</v>
          </cell>
          <cell r="D1346">
            <v>17</v>
          </cell>
          <cell r="E1346">
            <v>4</v>
          </cell>
          <cell r="F1346">
            <v>2566</v>
          </cell>
          <cell r="G1346" t="str">
            <v>800100758781 , 
800100758799</v>
          </cell>
          <cell r="H1346" t="str">
            <v>นาย</v>
          </cell>
          <cell r="I1346" t="str">
            <v>ศักดิ์ชัย</v>
          </cell>
          <cell r="J1346" t="str">
            <v>ศรีปุริ</v>
          </cell>
          <cell r="K1346">
            <v>3570100944329</v>
          </cell>
          <cell r="L1346" t="str">
            <v>มีโชคพลาซ่า</v>
          </cell>
          <cell r="M1346" t="str">
            <v>เชียงใหม่ 2</v>
          </cell>
          <cell r="N1346">
            <v>8</v>
          </cell>
          <cell r="O1346" t="str">
            <v>สินเขื่อเคหะ, สินเชื่อไทรทอง MRTA</v>
          </cell>
          <cell r="P1346" t="str">
            <v>2.หลักทรัพย์ค้ำประกัน</v>
          </cell>
          <cell r="Q1346">
            <v>824320.38</v>
          </cell>
          <cell r="R1346">
            <v>58563.77</v>
          </cell>
          <cell r="S1346" t="str">
            <v>จังหวัดเชียงราย</v>
          </cell>
          <cell r="T1346" t="str">
            <v>ผบE956</v>
          </cell>
          <cell r="U1346">
            <v>2565</v>
          </cell>
          <cell r="V1346" t="str">
            <v>ผบE115</v>
          </cell>
          <cell r="W1346">
            <v>2566</v>
          </cell>
          <cell r="X1346">
            <v>13</v>
          </cell>
          <cell r="Y1346">
            <v>2</v>
          </cell>
          <cell r="Z1346">
            <v>2566</v>
          </cell>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นายศักดิ์ชัย ศรีปุริ</v>
          </cell>
          <cell r="BM1346">
            <v>883162012289</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2190</v>
          </cell>
          <cell r="C1347">
            <v>1342</v>
          </cell>
          <cell r="D1347">
            <v>23</v>
          </cell>
          <cell r="E1347">
            <v>5</v>
          </cell>
          <cell r="F1347">
            <v>2566</v>
          </cell>
          <cell r="G1347">
            <v>800001552044</v>
          </cell>
          <cell r="H1347" t="str">
            <v>นางสาว</v>
          </cell>
          <cell r="I1347" t="str">
            <v>อลิสา</v>
          </cell>
          <cell r="J1347" t="str">
            <v>พรหมนิ่ม</v>
          </cell>
          <cell r="K1347"/>
          <cell r="L1347" t="str">
            <v>สันป่าตอง</v>
          </cell>
          <cell r="M1347" t="str">
            <v>เชียงใหม่ 3</v>
          </cell>
          <cell r="N1347">
            <v>8</v>
          </cell>
          <cell r="O1347" t="str">
            <v>สินเชื่อกเพื่อการบริโภค</v>
          </cell>
          <cell r="P1347"/>
          <cell r="Q1347"/>
          <cell r="R1347"/>
          <cell r="S1347" t="str">
            <v>แขวงเชียงใหม่</v>
          </cell>
          <cell r="T1347" t="str">
            <v>ผบ.3237</v>
          </cell>
          <cell r="U1347">
            <v>2559</v>
          </cell>
          <cell r="V1347" t="str">
            <v>ผบ.4518</v>
          </cell>
          <cell r="W1347">
            <v>2559</v>
          </cell>
          <cell r="X1347">
            <v>28</v>
          </cell>
          <cell r="Y1347">
            <v>6</v>
          </cell>
          <cell r="Z1347">
            <v>2559</v>
          </cell>
          <cell r="AA1347"/>
          <cell r="AB1347"/>
          <cell r="AC1347"/>
          <cell r="AD1347"/>
          <cell r="AE1347"/>
          <cell r="AF1347"/>
          <cell r="AG1347">
            <v>16</v>
          </cell>
          <cell r="AH1347">
            <v>2</v>
          </cell>
          <cell r="AI1347">
            <v>2560</v>
          </cell>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นางสาวอลิสา พรหมนิ่ม</v>
          </cell>
          <cell r="BM1347">
            <v>0</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2191</v>
          </cell>
          <cell r="C1348">
            <v>1343</v>
          </cell>
          <cell r="D1348">
            <v>29</v>
          </cell>
          <cell r="E1348">
            <v>5</v>
          </cell>
          <cell r="F1348">
            <v>2566</v>
          </cell>
          <cell r="G1348" t="str">
            <v>800095007822,
800095007830</v>
          </cell>
          <cell r="H1348" t="str">
            <v>นาย</v>
          </cell>
          <cell r="I1348" t="str">
            <v>วรศักดิ์</v>
          </cell>
          <cell r="J1348" t="str">
            <v>ทรงชัยอิตรานนท์</v>
          </cell>
          <cell r="K1348">
            <v>8570884005152</v>
          </cell>
          <cell r="L1348" t="str">
            <v>หนองหอย</v>
          </cell>
          <cell r="M1348" t="str">
            <v>เชียงใหม่ 1</v>
          </cell>
          <cell r="N1348">
            <v>8</v>
          </cell>
          <cell r="O1348" t="str">
            <v>สินเชื่อเคหะ,ไทรทอง</v>
          </cell>
          <cell r="P1348" t="str">
            <v>2.หลักทรัพย์ค้ำประกัน</v>
          </cell>
          <cell r="Q1348">
            <v>1635394.75</v>
          </cell>
          <cell r="R1348">
            <v>215940.73</v>
          </cell>
          <cell r="S1348" t="str">
            <v>จังหวัดเชียงใหม่</v>
          </cell>
          <cell r="T1348" t="str">
            <v>ผบE61</v>
          </cell>
          <cell r="U1348">
            <v>2566</v>
          </cell>
          <cell r="V1348" t="str">
            <v>ผบE379</v>
          </cell>
          <cell r="W1348">
            <v>2566</v>
          </cell>
          <cell r="X1348">
            <v>13</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t="str">
            <v>นายวรศักดิ์ ทรงชัยอิตรานนท์</v>
          </cell>
          <cell r="BM1348">
            <v>883165010605</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2192</v>
          </cell>
          <cell r="C1349">
            <v>1344</v>
          </cell>
          <cell r="D1349">
            <v>29</v>
          </cell>
          <cell r="E1349">
            <v>5</v>
          </cell>
          <cell r="F1349">
            <v>2566</v>
          </cell>
          <cell r="G1349" t="str">
            <v>800102244566 , 
800102244574</v>
          </cell>
          <cell r="H1349" t="str">
            <v>นาย</v>
          </cell>
          <cell r="I1349" t="str">
            <v>จักรกฤษณ์</v>
          </cell>
          <cell r="J1349" t="str">
            <v>จันทร์ดอนตอง</v>
          </cell>
          <cell r="K1349">
            <v>1510100183631</v>
          </cell>
          <cell r="L1349" t="str">
            <v>หนองหอย</v>
          </cell>
          <cell r="M1349" t="str">
            <v>เชียงใหม่ 1</v>
          </cell>
          <cell r="N1349">
            <v>8</v>
          </cell>
          <cell r="O1349" t="str">
            <v>สินเชื่อเคหะ , สินเชื่อไทรทอง</v>
          </cell>
          <cell r="P1349" t="str">
            <v>2.หลักทรัพย์ค้ำประกัน</v>
          </cell>
          <cell r="Q1349">
            <v>1265362.42</v>
          </cell>
          <cell r="R1349">
            <v>89257.58</v>
          </cell>
          <cell r="S1349" t="str">
            <v>จังหวัดลำพูน</v>
          </cell>
          <cell r="T1349" t="str">
            <v>ผบE78</v>
          </cell>
          <cell r="U1349">
            <v>2566</v>
          </cell>
          <cell r="V1349" t="str">
            <v>ผบE806</v>
          </cell>
          <cell r="W1349">
            <v>2566</v>
          </cell>
          <cell r="X1349">
            <v>20</v>
          </cell>
          <cell r="Y1349">
            <v>3</v>
          </cell>
          <cell r="Z1349">
            <v>2566</v>
          </cell>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t="str">
            <v>นายจักรกฤษณ์ จันทร์ดอนตอง</v>
          </cell>
          <cell r="BM1349">
            <v>883165010606</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2193</v>
          </cell>
          <cell r="C1350">
            <v>1345</v>
          </cell>
          <cell r="D1350">
            <v>29</v>
          </cell>
          <cell r="E1350">
            <v>5</v>
          </cell>
          <cell r="F1350">
            <v>2566</v>
          </cell>
          <cell r="G1350">
            <v>800016004684</v>
          </cell>
          <cell r="H1350" t="str">
            <v>ด.ต.</v>
          </cell>
          <cell r="I1350" t="str">
            <v xml:space="preserve">ไพบูลย์  </v>
          </cell>
          <cell r="J1350" t="str">
            <v>เชื้อกันทา</v>
          </cell>
          <cell r="K1350"/>
          <cell r="L1350" t="str">
            <v>สันทราย</v>
          </cell>
          <cell r="M1350" t="str">
            <v>เชียงใหม่ 2</v>
          </cell>
          <cell r="N1350">
            <v>8</v>
          </cell>
          <cell r="O1350"/>
          <cell r="P1350"/>
          <cell r="Q1350"/>
          <cell r="R1350"/>
          <cell r="S1350" t="str">
            <v>จังหวัดเชียงใหม่</v>
          </cell>
          <cell r="T1350" t="str">
            <v>ผบ.392</v>
          </cell>
          <cell r="U1350">
            <v>2557</v>
          </cell>
          <cell r="V1350" t="str">
            <v>ผบ.2033</v>
          </cell>
          <cell r="W1350">
            <v>2557</v>
          </cell>
          <cell r="X1350"/>
          <cell r="Y1350"/>
          <cell r="Z1350"/>
          <cell r="AA1350">
            <v>13</v>
          </cell>
          <cell r="AB1350">
            <v>10</v>
          </cell>
          <cell r="AC1350">
            <v>2557</v>
          </cell>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คำสั่งถอนการยึดจำนวน 1 แปลง วันที่ 26/5/2566//รายการถอนการยึด 29/5/2566</v>
          </cell>
          <cell r="BC1350"/>
          <cell r="BD1350"/>
          <cell r="BE1350"/>
          <cell r="BF1350"/>
          <cell r="BG1350"/>
          <cell r="BH1350"/>
          <cell r="BI1350"/>
          <cell r="BJ1350"/>
          <cell r="BK1350"/>
          <cell r="BL1350" t="str">
            <v>ด.ต.ไพบูลย์   เชื้อกันทา</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2194</v>
          </cell>
          <cell r="C1351">
            <v>1346</v>
          </cell>
          <cell r="D1351">
            <v>9</v>
          </cell>
          <cell r="E1351">
            <v>6</v>
          </cell>
          <cell r="F1351">
            <v>2566</v>
          </cell>
          <cell r="G1351"/>
          <cell r="H1351" t="str">
            <v>นางสาว</v>
          </cell>
          <cell r="I1351" t="str">
            <v>เกื้อลภัส</v>
          </cell>
          <cell r="J1351" t="str">
            <v>สังฆบุญ</v>
          </cell>
          <cell r="K1351" t="str">
            <v>3 5012 00848 60 8</v>
          </cell>
          <cell r="L1351" t="str">
            <v>บิ๊กซี หางดง</v>
          </cell>
          <cell r="M1351" t="str">
            <v>เชียงใหม่ 3</v>
          </cell>
          <cell r="N1351">
            <v>8</v>
          </cell>
          <cell r="O1351"/>
          <cell r="P1351"/>
          <cell r="Q1351"/>
          <cell r="R1351"/>
          <cell r="S1351" t="str">
            <v>จังหวัดเชียงใหม่</v>
          </cell>
          <cell r="T1351"/>
          <cell r="U1351"/>
          <cell r="V1351" t="str">
            <v>พ.961</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นางสาวเกื้อลภัส สังฆบุญ</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2195</v>
          </cell>
          <cell r="C1352">
            <v>1347</v>
          </cell>
          <cell r="D1352">
            <v>16</v>
          </cell>
          <cell r="E1352">
            <v>6</v>
          </cell>
          <cell r="F1352">
            <v>2566</v>
          </cell>
          <cell r="G1352"/>
          <cell r="H1352" t="str">
            <v>นางสาว</v>
          </cell>
          <cell r="I1352" t="str">
            <v>ภวรัญชน์หรือคันฉัตร</v>
          </cell>
          <cell r="J1352" t="str">
            <v>ฟินโปร</v>
          </cell>
          <cell r="K1352"/>
          <cell r="L1352" t="str">
            <v>บวกครกหลวง</v>
          </cell>
          <cell r="M1352" t="str">
            <v>เชียงใหม่ 3</v>
          </cell>
          <cell r="N1352">
            <v>8</v>
          </cell>
          <cell r="O1352"/>
          <cell r="P1352"/>
          <cell r="Q1352"/>
          <cell r="R1352"/>
          <cell r="S1352" t="str">
            <v>แขวงเชียงดาว</v>
          </cell>
          <cell r="T1352"/>
          <cell r="U1352"/>
          <cell r="V1352" t="str">
            <v>ผบE518</v>
          </cell>
          <cell r="W1352">
            <v>2564</v>
          </cell>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นำส่งต้นฉบับโฉนดที่ดินและสัญญาจำนอง</v>
          </cell>
          <cell r="BC1352"/>
          <cell r="BD1352"/>
          <cell r="BE1352"/>
          <cell r="BF1352"/>
          <cell r="BG1352"/>
          <cell r="BH1352"/>
          <cell r="BI1352"/>
          <cell r="BJ1352"/>
          <cell r="BK1352"/>
          <cell r="BL1352" t="str">
            <v>นางสาวภวรัญชน์หรือคันฉัตร ฟินโปร</v>
          </cell>
          <cell r="BM1352">
            <v>0</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2196</v>
          </cell>
          <cell r="C1353">
            <v>1348</v>
          </cell>
          <cell r="D1353">
            <v>20</v>
          </cell>
          <cell r="E1353">
            <v>4</v>
          </cell>
          <cell r="F1353">
            <v>2566</v>
          </cell>
          <cell r="G1353">
            <v>800099771969</v>
          </cell>
          <cell r="H1353" t="str">
            <v>นาย</v>
          </cell>
          <cell r="I1353" t="str">
            <v>ภานุพงษ์</v>
          </cell>
          <cell r="J1353" t="str">
            <v>เลี้ยงประเสริฐ</v>
          </cell>
          <cell r="K1353">
            <v>1509900774331</v>
          </cell>
          <cell r="L1353" t="str">
            <v>เชียงใหม่</v>
          </cell>
          <cell r="M1353" t="str">
            <v>เชียงใหม่ 1</v>
          </cell>
          <cell r="N1353">
            <v>8</v>
          </cell>
          <cell r="O1353" t="str">
            <v>สินเชื่อธนาคารประชาชน</v>
          </cell>
          <cell r="P1353" t="str">
            <v>1.บุคคลค้ำประกัน</v>
          </cell>
          <cell r="Q1353">
            <v>76284</v>
          </cell>
          <cell r="R1353">
            <v>13020.89</v>
          </cell>
          <cell r="S1353" t="str">
            <v>แขวงเชียงใหม่</v>
          </cell>
          <cell r="T1353" t="str">
            <v>ผบE6241</v>
          </cell>
          <cell r="U1353">
            <v>2565</v>
          </cell>
          <cell r="V1353" t="str">
            <v>ผบE8454</v>
          </cell>
          <cell r="W1353">
            <v>2565</v>
          </cell>
          <cell r="X1353"/>
          <cell r="Y1353"/>
          <cell r="Z1353"/>
          <cell r="AA1353">
            <v>28</v>
          </cell>
          <cell r="AB1353">
            <v>11</v>
          </cell>
          <cell r="AC1353">
            <v>2565</v>
          </cell>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นายภานุพงษ์ เลี้ยงประเสริฐ</v>
          </cell>
          <cell r="BM1353">
            <v>883165010121</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2197</v>
          </cell>
          <cell r="C1354">
            <v>1349</v>
          </cell>
          <cell r="D1354">
            <v>20</v>
          </cell>
          <cell r="E1354">
            <v>4</v>
          </cell>
          <cell r="F1354">
            <v>2566</v>
          </cell>
          <cell r="G1354">
            <v>800071754991</v>
          </cell>
          <cell r="H1354" t="str">
            <v>นางสาว</v>
          </cell>
          <cell r="I1354" t="str">
            <v>ว้าง</v>
          </cell>
          <cell r="J1354" t="str">
            <v>ลอเฒ่า</v>
          </cell>
          <cell r="K1354">
            <v>3501500571512</v>
          </cell>
          <cell r="L1354" t="str">
            <v>เชียงใหม่</v>
          </cell>
          <cell r="M1354" t="str">
            <v>เชียงใหม่ 1</v>
          </cell>
          <cell r="N1354">
            <v>8</v>
          </cell>
          <cell r="O1354" t="str">
            <v>สินเชื่อธนาคารประชาชน</v>
          </cell>
          <cell r="P1354" t="str">
            <v>1.บุคคลค้ำประกัน</v>
          </cell>
          <cell r="Q1354">
            <v>93654</v>
          </cell>
          <cell r="R1354">
            <v>48361.18</v>
          </cell>
          <cell r="S1354" t="str">
            <v>แขวงเชียงใหม่</v>
          </cell>
          <cell r="T1354" t="str">
            <v>ผบE7156</v>
          </cell>
          <cell r="U1354">
            <v>2565</v>
          </cell>
          <cell r="V1354" t="str">
            <v>ผบE138</v>
          </cell>
          <cell r="W1354">
            <v>2566</v>
          </cell>
          <cell r="X1354">
            <v>17</v>
          </cell>
          <cell r="Y1354">
            <v>1</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นางสาวว้าง ลอเฒ่า</v>
          </cell>
          <cell r="BM1354">
            <v>88316501078</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2198</v>
          </cell>
          <cell r="C1355">
            <v>1350</v>
          </cell>
          <cell r="D1355">
            <v>20</v>
          </cell>
          <cell r="E1355">
            <v>4</v>
          </cell>
          <cell r="F1355">
            <v>2566</v>
          </cell>
          <cell r="G1355" t="str">
            <v>800102481580 , 800123242805</v>
          </cell>
          <cell r="H1355" t="str">
            <v>นางสาว</v>
          </cell>
          <cell r="I1355" t="str">
            <v>ไพลิน</v>
          </cell>
          <cell r="J1355" t="str">
            <v>แสนกอง</v>
          </cell>
          <cell r="K1355">
            <v>1209600007442</v>
          </cell>
          <cell r="L1355" t="str">
            <v>เม-ญ่า เชียงใหม่</v>
          </cell>
          <cell r="M1355" t="str">
            <v>เชียงใหม่ 1</v>
          </cell>
          <cell r="N1355">
            <v>8</v>
          </cell>
          <cell r="O1355" t="str">
            <v>สินเชื่อธนาคารประชาชน , สินเชื่อผู้มีรายได้ประจำ</v>
          </cell>
          <cell r="P1355" t="str">
            <v>1.บุคคลค้ำประกัน</v>
          </cell>
          <cell r="Q1355">
            <v>121906</v>
          </cell>
          <cell r="R1355">
            <v>27349.51</v>
          </cell>
          <cell r="S1355" t="str">
            <v>แขวงเชียงใหม่</v>
          </cell>
          <cell r="T1355" t="str">
            <v>ผบE7760</v>
          </cell>
          <cell r="U1355">
            <v>2565</v>
          </cell>
          <cell r="V1355" t="str">
            <v>ผบE886</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นางสาวไพลิน แสนกอง</v>
          </cell>
          <cell r="BM1355">
            <v>883165010619</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2199</v>
          </cell>
          <cell r="C1356">
            <v>1351</v>
          </cell>
          <cell r="D1356">
            <v>20</v>
          </cell>
          <cell r="E1356">
            <v>4</v>
          </cell>
          <cell r="F1356">
            <v>2566</v>
          </cell>
          <cell r="G1356">
            <v>800124754113</v>
          </cell>
          <cell r="H1356"/>
          <cell r="I1356" t="str">
            <v>ห้างหุ้นส่วนจำกัด ไข่เค็มราเชนทร์</v>
          </cell>
          <cell r="J1356"/>
          <cell r="K1356">
            <v>503561002116</v>
          </cell>
          <cell r="L1356" t="str">
            <v>ประตูช้างเผือก</v>
          </cell>
          <cell r="M1356" t="str">
            <v>เชียงใหม่ 1</v>
          </cell>
          <cell r="N1356">
            <v>8</v>
          </cell>
          <cell r="O1356" t="str">
            <v>สินเชื่อดอกเบี้ยต่ำ ออมสินช่วยเหลือ SMEs (Soft Covid)</v>
          </cell>
          <cell r="P1356" t="str">
            <v>3.บุคคลฯและหลักทรัพย์ค้ำประกัน</v>
          </cell>
          <cell r="Q1356"/>
          <cell r="R1356"/>
          <cell r="S1356" t="str">
            <v>แขวงเชียงใหม่</v>
          </cell>
          <cell r="T1356" t="str">
            <v>มE337</v>
          </cell>
          <cell r="U1356">
            <v>2565</v>
          </cell>
          <cell r="V1356" t="str">
            <v>มE45</v>
          </cell>
          <cell r="W1356">
            <v>2566</v>
          </cell>
          <cell r="X1356">
            <v>7</v>
          </cell>
          <cell r="Y1356">
            <v>2</v>
          </cell>
          <cell r="Z1356">
            <v>2566</v>
          </cell>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 xml:space="preserve">ห้างหุ้นส่วนจำกัด ไข่เค็มราเชนทร์ </v>
          </cell>
          <cell r="BM1356">
            <v>0</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2200</v>
          </cell>
          <cell r="C1357">
            <v>1352</v>
          </cell>
          <cell r="D1357">
            <v>20</v>
          </cell>
          <cell r="E1357">
            <v>4</v>
          </cell>
          <cell r="F1357">
            <v>2566</v>
          </cell>
          <cell r="G1357">
            <v>800094203950</v>
          </cell>
          <cell r="H1357" t="str">
            <v>นาย</v>
          </cell>
          <cell r="I1357" t="str">
            <v>อภิราม</v>
          </cell>
          <cell r="J1357" t="str">
            <v>เนตรทิพย์</v>
          </cell>
          <cell r="K1357">
            <v>5550500627149</v>
          </cell>
          <cell r="L1357" t="str">
            <v>ประตูช้างเผือก</v>
          </cell>
          <cell r="M1357" t="str">
            <v>เชียงใหม่1</v>
          </cell>
          <cell r="N1357">
            <v>8</v>
          </cell>
          <cell r="O1357" t="str">
            <v>สินเชื่อธนาคารประชาชน</v>
          </cell>
          <cell r="P1357" t="str">
            <v>1.บุคคลค้ำประกัน</v>
          </cell>
          <cell r="Q1357">
            <v>132500</v>
          </cell>
          <cell r="R1357">
            <v>40266.03</v>
          </cell>
          <cell r="S1357" t="str">
            <v>แขวงเชียงใหม่</v>
          </cell>
          <cell r="T1357" t="str">
            <v>ผบE7122</v>
          </cell>
          <cell r="U1357">
            <v>2565</v>
          </cell>
          <cell r="V1357" t="str">
            <v>ผบE244</v>
          </cell>
          <cell r="W1357">
            <v>2566</v>
          </cell>
          <cell r="X1357">
            <v>17</v>
          </cell>
          <cell r="Y1357">
            <v>1</v>
          </cell>
          <cell r="Z1357">
            <v>2566</v>
          </cell>
          <cell r="AA1357">
            <v>1</v>
          </cell>
          <cell r="AB1357">
            <v>2566</v>
          </cell>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นายอภิราม เนตรทิพย์</v>
          </cell>
          <cell r="BM1357">
            <v>883165010476</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2201</v>
          </cell>
          <cell r="C1358">
            <v>1353</v>
          </cell>
          <cell r="D1358">
            <v>21</v>
          </cell>
          <cell r="E1358">
            <v>4</v>
          </cell>
          <cell r="F1358">
            <v>2566</v>
          </cell>
          <cell r="G1358">
            <v>800085810102</v>
          </cell>
          <cell r="H1358" t="str">
            <v>นางสาว</v>
          </cell>
          <cell r="I1358" t="str">
            <v>ธันย์ชนก</v>
          </cell>
          <cell r="J1358" t="str">
            <v>ผัดประเสริฐ</v>
          </cell>
          <cell r="K1358">
            <v>1509900353114</v>
          </cell>
          <cell r="L1358" t="str">
            <v>ประตูช้างเผือก</v>
          </cell>
          <cell r="M1358" t="str">
            <v>เชียงใหม่ 1</v>
          </cell>
          <cell r="N1358">
            <v>8</v>
          </cell>
          <cell r="O1358" t="str">
            <v>สินเชื่อธนาคารประชาชน</v>
          </cell>
          <cell r="P1358" t="str">
            <v>1.บุคคลค้ำประกัน</v>
          </cell>
          <cell r="Q1358">
            <v>151494.25</v>
          </cell>
          <cell r="R1358">
            <v>37710.019999999997</v>
          </cell>
          <cell r="S1358" t="str">
            <v>แขวงเชียงใหม่</v>
          </cell>
          <cell r="T1358" t="str">
            <v>ผบE7794</v>
          </cell>
          <cell r="U1358">
            <v>2565</v>
          </cell>
          <cell r="V1358" t="str">
            <v>ผบE806</v>
          </cell>
          <cell r="W1358">
            <v>2566</v>
          </cell>
          <cell r="X1358">
            <v>7</v>
          </cell>
          <cell r="Y1358">
            <v>2</v>
          </cell>
          <cell r="Z1358">
            <v>2566</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นางสาวธันย์ชนก ผัดประเสริฐ</v>
          </cell>
          <cell r="BM1358">
            <v>0</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2202</v>
          </cell>
          <cell r="C1359">
            <v>1354</v>
          </cell>
          <cell r="D1359">
            <v>5</v>
          </cell>
          <cell r="E1359">
            <v>5</v>
          </cell>
          <cell r="F1359">
            <v>2566</v>
          </cell>
          <cell r="G1359">
            <v>800042209893</v>
          </cell>
          <cell r="H1359" t="str">
            <v>นางสาว</v>
          </cell>
          <cell r="I1359" t="str">
            <v>จิตตานันท์</v>
          </cell>
          <cell r="J1359" t="str">
            <v>ดวงปัญญา</v>
          </cell>
          <cell r="K1359">
            <v>1501100087854</v>
          </cell>
          <cell r="L1359" t="str">
            <v>สามแยกสันทราย</v>
          </cell>
          <cell r="M1359" t="str">
            <v>เชียงใหม่1</v>
          </cell>
          <cell r="N1359">
            <v>8</v>
          </cell>
          <cell r="O1359" t="str">
            <v>สินเชื่อธนาคารประชาชน</v>
          </cell>
          <cell r="P1359" t="str">
            <v>1.บุคคลค้ำประกัน</v>
          </cell>
          <cell r="Q1359">
            <v>44295</v>
          </cell>
          <cell r="R1359">
            <v>16506.54</v>
          </cell>
          <cell r="S1359" t="str">
            <v>แขวงเชียงดาว</v>
          </cell>
          <cell r="T1359" t="str">
            <v>ผบE852</v>
          </cell>
          <cell r="U1359">
            <v>2565</v>
          </cell>
          <cell r="V1359" t="str">
            <v>ผบE956</v>
          </cell>
          <cell r="W1359">
            <v>2565</v>
          </cell>
          <cell r="X1359">
            <v>13</v>
          </cell>
          <cell r="Y1359">
            <v>12</v>
          </cell>
          <cell r="Z1359">
            <v>2565</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นางสาวจิตตานันท์ ดวงปัญญา</v>
          </cell>
          <cell r="BM1359">
            <v>883165010262</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2203</v>
          </cell>
          <cell r="C1360">
            <v>1355</v>
          </cell>
          <cell r="D1360">
            <v>9</v>
          </cell>
          <cell r="E1360">
            <v>5</v>
          </cell>
          <cell r="F1360">
            <v>2566</v>
          </cell>
          <cell r="G1360">
            <v>800048510690</v>
          </cell>
          <cell r="H1360" t="str">
            <v>นางสาว</v>
          </cell>
          <cell r="I1360" t="str">
            <v>น้ำเพชร</v>
          </cell>
          <cell r="J1360" t="str">
            <v>อะทะ</v>
          </cell>
          <cell r="K1360">
            <v>3540100993630</v>
          </cell>
          <cell r="L1360" t="str">
            <v>เซ็นทรัล แอร์พอร์ต พลาซ่า เชียงใหม่</v>
          </cell>
          <cell r="M1360" t="str">
            <v>เชียงใหม่1</v>
          </cell>
          <cell r="N1360">
            <v>8</v>
          </cell>
          <cell r="O1360" t="str">
            <v>สินเชื่อธนาคารประชาชน</v>
          </cell>
          <cell r="P1360" t="str">
            <v>1.บุคคลค้ำประกัน</v>
          </cell>
          <cell r="Q1360"/>
          <cell r="R1360"/>
          <cell r="S1360" t="str">
            <v>จังหวัดแพร่</v>
          </cell>
          <cell r="T1360" t="str">
            <v>ผบ.4790</v>
          </cell>
          <cell r="U1360">
            <v>2561</v>
          </cell>
          <cell r="V1360" t="str">
            <v>ผบ.6530</v>
          </cell>
          <cell r="W1360">
            <v>2561</v>
          </cell>
          <cell r="X1360">
            <v>20</v>
          </cell>
          <cell r="Y1360">
            <v>11</v>
          </cell>
          <cell r="Z1360">
            <v>2561</v>
          </cell>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นางสาวน้ำเพชร อะทะ</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2204</v>
          </cell>
          <cell r="C1361">
            <v>1356</v>
          </cell>
          <cell r="D1361">
            <v>1</v>
          </cell>
          <cell r="E1361">
            <v>6</v>
          </cell>
          <cell r="F1361">
            <v>2566</v>
          </cell>
          <cell r="G1361">
            <v>800033290498</v>
          </cell>
          <cell r="H1361" t="str">
            <v>นาย</v>
          </cell>
          <cell r="I1361" t="str">
            <v>พรชัย</v>
          </cell>
          <cell r="J1361" t="str">
            <v>คำแดง</v>
          </cell>
          <cell r="K1361">
            <v>3500200393171</v>
          </cell>
          <cell r="L1361" t="str">
            <v>หนองหอย</v>
          </cell>
          <cell r="M1361" t="str">
            <v>เชียงใหม่ 1</v>
          </cell>
          <cell r="N1361">
            <v>8</v>
          </cell>
          <cell r="O1361" t="str">
            <v>สินเชื่อธนาคารประชาชน</v>
          </cell>
          <cell r="P1361" t="str">
            <v>1.บุคคลค้ำประกัน</v>
          </cell>
          <cell r="Q1361"/>
          <cell r="R1361"/>
          <cell r="S1361" t="str">
            <v>แขวงเชียงใหม่</v>
          </cell>
          <cell r="T1361" t="str">
            <v>ผบ.10739</v>
          </cell>
          <cell r="U1361">
            <v>2559</v>
          </cell>
          <cell r="V1361" t="str">
            <v>ผบ.11127</v>
          </cell>
          <cell r="W1361">
            <v>2559</v>
          </cell>
          <cell r="X1361"/>
          <cell r="Y1361"/>
          <cell r="Z1361"/>
          <cell r="AA1361">
            <v>27</v>
          </cell>
          <cell r="AB1361">
            <v>9</v>
          </cell>
          <cell r="AC1361">
            <v>2559</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นายพรชัย คำแดง</v>
          </cell>
          <cell r="BM1361">
            <v>0</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2205</v>
          </cell>
          <cell r="C1362">
            <v>1357</v>
          </cell>
          <cell r="D1362">
            <v>7</v>
          </cell>
          <cell r="E1362">
            <v>6</v>
          </cell>
          <cell r="F1362">
            <v>2566</v>
          </cell>
          <cell r="G1362">
            <v>800022546553</v>
          </cell>
          <cell r="H1362" t="str">
            <v>นางสาว</v>
          </cell>
          <cell r="I1362" t="str">
            <v>ขวัญนภา</v>
          </cell>
          <cell r="J1362" t="str">
            <v>แก้วอินตา</v>
          </cell>
          <cell r="K1362">
            <v>3570101058665</v>
          </cell>
          <cell r="L1362" t="str">
            <v>หนองหอย</v>
          </cell>
          <cell r="M1362" t="str">
            <v>เชียงใหม่ 1</v>
          </cell>
          <cell r="N1362">
            <v>8</v>
          </cell>
          <cell r="O1362" t="str">
            <v>สินเชื่อธนาคารประชาชน</v>
          </cell>
          <cell r="P1362" t="str">
            <v>1.บุคคลค้ำประกัน</v>
          </cell>
          <cell r="Q1362">
            <v>162488</v>
          </cell>
          <cell r="R1362">
            <v>12</v>
          </cell>
          <cell r="S1362" t="str">
            <v>แขวงเชียงใหม่</v>
          </cell>
          <cell r="T1362" t="str">
            <v>ผบ.11148</v>
          </cell>
          <cell r="U1362">
            <v>2561</v>
          </cell>
          <cell r="V1362" t="str">
            <v>ผบ.13158</v>
          </cell>
          <cell r="W1362">
            <v>2561</v>
          </cell>
          <cell r="X1362">
            <v>20</v>
          </cell>
          <cell r="Y1362">
            <v>11</v>
          </cell>
          <cell r="Z1362">
            <v>2561</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นางสาวขวัญนภา แก้วอินตา</v>
          </cell>
          <cell r="BM1362">
            <v>823558010124</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2206</v>
          </cell>
          <cell r="C1363">
            <v>1358</v>
          </cell>
          <cell r="D1363">
            <v>7</v>
          </cell>
          <cell r="E1363">
            <v>6</v>
          </cell>
          <cell r="F1363">
            <v>2566</v>
          </cell>
          <cell r="G1363" t="str">
            <v>800101510454 , 800106787446</v>
          </cell>
          <cell r="H1363" t="str">
            <v>นางสาว</v>
          </cell>
          <cell r="I1363" t="str">
            <v>รัชนี</v>
          </cell>
          <cell r="J1363" t="str">
            <v>แก้วบุญเรือง</v>
          </cell>
          <cell r="K1363" t="str">
            <v>3 5099 00894 44 8</v>
          </cell>
          <cell r="L1363" t="str">
            <v>เชียงใหม่</v>
          </cell>
          <cell r="M1363" t="str">
            <v>เชียงใหม่ 1</v>
          </cell>
          <cell r="N1363">
            <v>8</v>
          </cell>
          <cell r="O1363" t="str">
            <v>สินเชื่อธนาคารประชาชน , สินเชื่อผู้มีอาชีพอิสระ</v>
          </cell>
          <cell r="P1363" t="str">
            <v>4.ไม่มีหลักประกัน</v>
          </cell>
          <cell r="Q1363">
            <v>197221.69</v>
          </cell>
          <cell r="R1363">
            <v>49349.25</v>
          </cell>
          <cell r="S1363" t="str">
            <v>แขวงเชียงใหม่</v>
          </cell>
          <cell r="T1363" t="str">
            <v>ผบE7793</v>
          </cell>
          <cell r="U1363">
            <v>2565</v>
          </cell>
          <cell r="V1363" t="str">
            <v>ผบE807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นางสาวรัชนี แก้วบุญเรือง</v>
          </cell>
          <cell r="BM1363">
            <v>883165010689</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2207</v>
          </cell>
          <cell r="C1364">
            <v>1359</v>
          </cell>
          <cell r="D1364">
            <v>7</v>
          </cell>
          <cell r="E1364">
            <v>6</v>
          </cell>
          <cell r="F1364">
            <v>2566</v>
          </cell>
          <cell r="G1364" t="str">
            <v>800087620806 , 800087684927</v>
          </cell>
          <cell r="H1364" t="str">
            <v>นาย</v>
          </cell>
          <cell r="I1364" t="str">
            <v xml:space="preserve">วิรุติ </v>
          </cell>
          <cell r="J1364" t="str">
            <v>เมืองแก้ว</v>
          </cell>
          <cell r="K1364">
            <v>1509900199522</v>
          </cell>
          <cell r="L1364" t="str">
            <v>ถนนทิพย์เนตร</v>
          </cell>
          <cell r="M1364" t="str">
            <v>เชียงใหม่ 1</v>
          </cell>
          <cell r="N1364">
            <v>8</v>
          </cell>
          <cell r="O1364" t="str">
            <v xml:space="preserve">สินเชื่อธนาคารประชาชน , สินเชื่อแก้ไขปัญาหนี้นอกระบบPSA ระยะที่ 2 </v>
          </cell>
          <cell r="P1364" t="str">
            <v>1.บุคคลค้ำประกัน</v>
          </cell>
          <cell r="Q1364">
            <v>35988</v>
          </cell>
          <cell r="R1364">
            <v>14780.23</v>
          </cell>
          <cell r="S1364" t="str">
            <v>แขวงเชียงใหม่</v>
          </cell>
          <cell r="T1364" t="str">
            <v>ผบE7756</v>
          </cell>
          <cell r="U1364">
            <v>2565</v>
          </cell>
          <cell r="V1364" t="str">
            <v>ผบE837</v>
          </cell>
          <cell r="W1364">
            <v>2566</v>
          </cell>
          <cell r="X1364">
            <v>7</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นายวิรุติ  เมืองแก้ว</v>
          </cell>
          <cell r="BM1364">
            <v>883165010613</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2208</v>
          </cell>
          <cell r="C1365">
            <v>1360</v>
          </cell>
          <cell r="D1365">
            <v>7</v>
          </cell>
          <cell r="E1365">
            <v>6</v>
          </cell>
          <cell r="F1365">
            <v>2566</v>
          </cell>
          <cell r="G1365">
            <v>800070523892</v>
          </cell>
          <cell r="H1365" t="str">
            <v>นาย</v>
          </cell>
          <cell r="I1365" t="str">
            <v>ธนวัฒน์</v>
          </cell>
          <cell r="J1365" t="str">
            <v xml:space="preserve">เลรามัญ </v>
          </cell>
          <cell r="K1365">
            <v>1509900928885</v>
          </cell>
          <cell r="L1365" t="str">
            <v>เม-ญ่า เชียงใหม่</v>
          </cell>
          <cell r="M1365" t="str">
            <v>เชียงใหม่ 1</v>
          </cell>
          <cell r="N1365">
            <v>8</v>
          </cell>
          <cell r="O1365" t="str">
            <v>สินเชื่อธนาคารประชาชน</v>
          </cell>
          <cell r="P1365" t="str">
            <v>1.บุคคลค้ำประกัน</v>
          </cell>
          <cell r="Q1365">
            <v>43341.54</v>
          </cell>
          <cell r="R1365">
            <v>23238.75</v>
          </cell>
          <cell r="S1365" t="str">
            <v>แขวงเชียงใหม่</v>
          </cell>
          <cell r="T1365" t="str">
            <v>ผบE7758</v>
          </cell>
          <cell r="U1365">
            <v>2565</v>
          </cell>
          <cell r="V1365" t="str">
            <v>ผบE1210</v>
          </cell>
          <cell r="W1365">
            <v>2566</v>
          </cell>
          <cell r="X1365">
            <v>20</v>
          </cell>
          <cell r="Y1365">
            <v>2</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 xml:space="preserve">นายธนวัฒน์ เลรามัญ </v>
          </cell>
          <cell r="BM1365">
            <v>883165010620</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2209</v>
          </cell>
          <cell r="C1366">
            <v>1361</v>
          </cell>
          <cell r="D1366">
            <v>7</v>
          </cell>
          <cell r="E1366">
            <v>6</v>
          </cell>
          <cell r="F1366">
            <v>2566</v>
          </cell>
          <cell r="G1366">
            <v>800096898534</v>
          </cell>
          <cell r="H1366" t="str">
            <v>นางสาว</v>
          </cell>
          <cell r="I1366" t="str">
            <v>อาภาภรณ์</v>
          </cell>
          <cell r="J1366" t="str">
            <v>ยะมะโน</v>
          </cell>
          <cell r="K1366">
            <v>1580300077207</v>
          </cell>
          <cell r="L1366" t="str">
            <v>ถนนทิพย์เนตร</v>
          </cell>
          <cell r="M1366" t="str">
            <v>เชียงใหม่ 1</v>
          </cell>
          <cell r="N1366">
            <v>8</v>
          </cell>
          <cell r="O1366" t="str">
            <v>สินเชื่อธนาคารประชาชน</v>
          </cell>
          <cell r="P1366" t="str">
            <v>1.บุคคลค้ำประกัน</v>
          </cell>
          <cell r="Q1366">
            <v>60365.32</v>
          </cell>
          <cell r="R1366">
            <v>13595.18</v>
          </cell>
          <cell r="S1366" t="str">
            <v>จังหวัดแม่ฮ่องสอน สาขาปาย</v>
          </cell>
          <cell r="T1366" t="str">
            <v>ผบE180</v>
          </cell>
          <cell r="U1366">
            <v>2565</v>
          </cell>
          <cell r="V1366" t="str">
            <v>ผบE12</v>
          </cell>
          <cell r="W1366">
            <v>2566</v>
          </cell>
          <cell r="X1366">
            <v>23</v>
          </cell>
          <cell r="Y1366">
            <v>1</v>
          </cell>
          <cell r="Z1366">
            <v>2566</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นางสาวอาภาภรณ์ ยะมะโน</v>
          </cell>
          <cell r="BM1366">
            <v>883165010604</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2210</v>
          </cell>
          <cell r="C1367">
            <v>1362</v>
          </cell>
          <cell r="D1367">
            <v>7</v>
          </cell>
          <cell r="E1367">
            <v>6</v>
          </cell>
          <cell r="F1367">
            <v>2566</v>
          </cell>
          <cell r="G1367">
            <v>800091427644</v>
          </cell>
          <cell r="H1367" t="str">
            <v>นาย</v>
          </cell>
          <cell r="I1367" t="str">
            <v>ฤทธิ์เดช</v>
          </cell>
          <cell r="J1367" t="str">
            <v>ใจคำ</v>
          </cell>
          <cell r="K1367">
            <v>3500600553183</v>
          </cell>
          <cell r="L1367" t="str">
            <v>เทสโก้โลตัส คำเที่ยง</v>
          </cell>
          <cell r="M1367" t="str">
            <v>เชียงใหม่ 1</v>
          </cell>
          <cell r="N1367">
            <v>8</v>
          </cell>
          <cell r="O1367" t="str">
            <v>สินเชื่อธนาคารประชาชน</v>
          </cell>
          <cell r="P1367" t="str">
            <v>1.บุคคลค้ำประกัน</v>
          </cell>
          <cell r="Q1367">
            <v>181244</v>
          </cell>
          <cell r="R1367">
            <v>46740.95</v>
          </cell>
          <cell r="S1367" t="str">
            <v>แขวงเชียงดาว</v>
          </cell>
          <cell r="T1367" t="str">
            <v>ผบE855</v>
          </cell>
          <cell r="U1367">
            <v>2565</v>
          </cell>
          <cell r="V1367" t="str">
            <v>ผบE944</v>
          </cell>
          <cell r="W1367">
            <v>2565</v>
          </cell>
          <cell r="X1367">
            <v>7</v>
          </cell>
          <cell r="Y1367">
            <v>12</v>
          </cell>
          <cell r="Z1367">
            <v>2565</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นายฤทธิ์เดช ใจคำ</v>
          </cell>
          <cell r="BM1367">
            <v>883165010177</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2211</v>
          </cell>
          <cell r="C1368">
            <v>1363</v>
          </cell>
          <cell r="D1368">
            <v>9</v>
          </cell>
          <cell r="E1368">
            <v>6</v>
          </cell>
          <cell r="F1368">
            <v>2566</v>
          </cell>
          <cell r="G1368">
            <v>800068168320</v>
          </cell>
          <cell r="H1368" t="str">
            <v>นาง</v>
          </cell>
          <cell r="I1368" t="str">
            <v>ละออ</v>
          </cell>
          <cell r="J1368" t="str">
            <v>ขัติบุญเรือง</v>
          </cell>
          <cell r="K1368" t="str">
            <v>3 5602 00423 28 2</v>
          </cell>
          <cell r="L1368" t="str">
            <v>เซ็นทรัลเฟสติวัล เชียงใหม่</v>
          </cell>
          <cell r="M1368" t="str">
            <v>เชียงใหม่ 1</v>
          </cell>
          <cell r="N1368">
            <v>8</v>
          </cell>
          <cell r="O1368" t="str">
            <v>สินเชื่อธนาคารประชาชน</v>
          </cell>
          <cell r="P1368" t="str">
            <v>1.บุคคลค้ำประกัน</v>
          </cell>
          <cell r="Q1368">
            <v>38321</v>
          </cell>
          <cell r="R1368">
            <v>27835.4</v>
          </cell>
          <cell r="S1368" t="str">
            <v>แขวงเวียงป่าเป้า</v>
          </cell>
          <cell r="T1368" t="str">
            <v>ผบE23</v>
          </cell>
          <cell r="U1368">
            <v>2566</v>
          </cell>
          <cell r="V1368" t="str">
            <v>ผบE139</v>
          </cell>
          <cell r="W1368">
            <v>2566</v>
          </cell>
          <cell r="X1368">
            <v>1</v>
          </cell>
          <cell r="Y1368">
            <v>3</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นางละออ ขัติบุญเรือง</v>
          </cell>
          <cell r="BM1368">
            <v>883165010394</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2212</v>
          </cell>
          <cell r="C1369">
            <v>1364</v>
          </cell>
          <cell r="D1369">
            <v>9</v>
          </cell>
          <cell r="E1369">
            <v>6</v>
          </cell>
          <cell r="F1369">
            <v>2566</v>
          </cell>
          <cell r="G1369">
            <v>800097516598</v>
          </cell>
          <cell r="H1369" t="str">
            <v>นางสาว</v>
          </cell>
          <cell r="I1369" t="str">
            <v>ทวินันท์</v>
          </cell>
          <cell r="J1369" t="str">
            <v>สุคันธเสาวภาคย์</v>
          </cell>
          <cell r="K1369">
            <v>1580200047918</v>
          </cell>
          <cell r="L1369" t="str">
            <v>ท่าแพ</v>
          </cell>
          <cell r="M1369" t="str">
            <v>เชียงใหม่ 1</v>
          </cell>
          <cell r="N1369">
            <v>8</v>
          </cell>
          <cell r="O1369" t="str">
            <v>สินเชื่อธนาคารประชาชน</v>
          </cell>
          <cell r="P1369" t="str">
            <v>1.บุคคลค้ำประกัน</v>
          </cell>
          <cell r="Q1369">
            <v>49984</v>
          </cell>
          <cell r="R1369">
            <v>15015.4</v>
          </cell>
          <cell r="S1369" t="str">
            <v>แขวงเชียงราย</v>
          </cell>
          <cell r="T1369" t="str">
            <v>ผบE3552</v>
          </cell>
          <cell r="U1369">
            <v>2565</v>
          </cell>
          <cell r="V1369" t="str">
            <v>ผบE115</v>
          </cell>
          <cell r="W1369">
            <v>2566</v>
          </cell>
          <cell r="X1369">
            <v>18</v>
          </cell>
          <cell r="Y1369">
            <v>1</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นางสาวทวินันท์ สุคันธเสาวภาคย์</v>
          </cell>
          <cell r="BM1369">
            <v>883165010085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2213</v>
          </cell>
          <cell r="C1370">
            <v>1365</v>
          </cell>
          <cell r="D1370">
            <v>9</v>
          </cell>
          <cell r="E1370">
            <v>6</v>
          </cell>
          <cell r="F1370">
            <v>2566</v>
          </cell>
          <cell r="G1370">
            <v>800074176119</v>
          </cell>
          <cell r="H1370" t="str">
            <v>นาย</v>
          </cell>
          <cell r="I1370" t="str">
            <v>วาทิต</v>
          </cell>
          <cell r="J1370" t="str">
            <v>ไพรพนาดล</v>
          </cell>
          <cell r="K1370" t="str">
            <v>1 5801 00053 98 3</v>
          </cell>
          <cell r="L1370" t="str">
            <v>ช้างม่อย</v>
          </cell>
          <cell r="M1370" t="str">
            <v>เชียงใหม่ 1</v>
          </cell>
          <cell r="N1370">
            <v>8</v>
          </cell>
          <cell r="O1370" t="str">
            <v>สินเชื่อธนาคารประชาชน</v>
          </cell>
          <cell r="P1370" t="str">
            <v>1.บุคคลค้ำประกัน</v>
          </cell>
          <cell r="Q1370">
            <v>42793.95</v>
          </cell>
          <cell r="R1370">
            <v>22633.53</v>
          </cell>
          <cell r="S1370" t="str">
            <v>จังหวัดแม่ฮ่องสอน</v>
          </cell>
          <cell r="T1370" t="str">
            <v>ผบE13</v>
          </cell>
          <cell r="U1370">
            <v>2566</v>
          </cell>
          <cell r="V1370" t="str">
            <v>ผบE70</v>
          </cell>
          <cell r="W1370">
            <v>2566</v>
          </cell>
          <cell r="X1370">
            <v>28</v>
          </cell>
          <cell r="Y1370">
            <v>2</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นายวาทิต ไพรพนาดล</v>
          </cell>
          <cell r="BM1370">
            <v>883165010385</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2214</v>
          </cell>
          <cell r="C1371">
            <v>1366</v>
          </cell>
          <cell r="D1371">
            <v>9</v>
          </cell>
          <cell r="E1371">
            <v>6</v>
          </cell>
          <cell r="F1371">
            <v>2566</v>
          </cell>
          <cell r="G1371">
            <v>800033668941</v>
          </cell>
          <cell r="H1371" t="str">
            <v>นางสาว</v>
          </cell>
          <cell r="I1371" t="str">
            <v>วีณา</v>
          </cell>
          <cell r="J1371" t="str">
            <v>กองมงคล</v>
          </cell>
          <cell r="K1371">
            <v>3559900101669</v>
          </cell>
          <cell r="L1371" t="str">
            <v>ช้างม่อย</v>
          </cell>
          <cell r="M1371" t="str">
            <v>เชียงใหม่ 1</v>
          </cell>
          <cell r="N1371">
            <v>8</v>
          </cell>
          <cell r="O1371" t="str">
            <v>สินเชื่อพัฒนาองค์กรชุมชน (รายบุคคล)</v>
          </cell>
          <cell r="P1371" t="str">
            <v>1.บุคคลค้ำประกัน</v>
          </cell>
          <cell r="Q1371">
            <v>323417.90999999997</v>
          </cell>
          <cell r="R1371">
            <v>67126.05</v>
          </cell>
          <cell r="S1371" t="str">
            <v>จังหวัดเชียงใหม่</v>
          </cell>
          <cell r="T1371" t="str">
            <v>ผบE70</v>
          </cell>
          <cell r="U1371">
            <v>2566</v>
          </cell>
          <cell r="V1371" t="str">
            <v>ผบE359</v>
          </cell>
          <cell r="W1371">
            <v>2566</v>
          </cell>
          <cell r="X1371">
            <v>13</v>
          </cell>
          <cell r="Y1371">
            <v>3</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นางสาววีณา กองมงคล</v>
          </cell>
          <cell r="BM1371">
            <v>883165010784</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2215</v>
          </cell>
          <cell r="C1372">
            <v>1367</v>
          </cell>
          <cell r="D1372">
            <v>13</v>
          </cell>
          <cell r="E1372">
            <v>6</v>
          </cell>
          <cell r="F1372">
            <v>2566</v>
          </cell>
          <cell r="G1372">
            <v>800074090112</v>
          </cell>
          <cell r="H1372" t="str">
            <v>นาย</v>
          </cell>
          <cell r="I1372" t="str">
            <v>ศรัณย์</v>
          </cell>
          <cell r="J1372" t="str">
            <v>พุทธเกิด</v>
          </cell>
          <cell r="K1372">
            <v>1509901464947</v>
          </cell>
          <cell r="L1372" t="str">
            <v>ช้างม่อย</v>
          </cell>
          <cell r="M1372" t="str">
            <v>เชียงใหม่ 1</v>
          </cell>
          <cell r="N1372">
            <v>8</v>
          </cell>
          <cell r="O1372" t="str">
            <v>สินเชื่อธนาคารประชาชน</v>
          </cell>
          <cell r="P1372" t="str">
            <v>1.บุคคลค้ำประกัน</v>
          </cell>
          <cell r="Q1372">
            <v>107663.79</v>
          </cell>
          <cell r="R1372">
            <v>43695.26</v>
          </cell>
          <cell r="S1372" t="str">
            <v>แขวงเชียงใหม่</v>
          </cell>
          <cell r="T1372" t="str">
            <v>ผบE1446</v>
          </cell>
          <cell r="U1372">
            <v>2566</v>
          </cell>
          <cell r="V1372" t="str">
            <v>ผบE3244</v>
          </cell>
          <cell r="W1372">
            <v>2566</v>
          </cell>
          <cell r="X1372">
            <v>16</v>
          </cell>
          <cell r="Y1372">
            <v>5</v>
          </cell>
          <cell r="Z1372">
            <v>2566</v>
          </cell>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นายศรัณย์ พุทธเกิด</v>
          </cell>
          <cell r="BM1372">
            <v>883163011762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2216</v>
          </cell>
          <cell r="C1373">
            <v>1368</v>
          </cell>
          <cell r="D1373">
            <v>8</v>
          </cell>
          <cell r="E1373">
            <v>5</v>
          </cell>
          <cell r="F1373">
            <v>2566</v>
          </cell>
          <cell r="G1373" t="str">
            <v>800075596778
800042491038</v>
          </cell>
          <cell r="H1373" t="str">
            <v>กองทุนหมู่บ้านสันป่าค่า หมู่ที่ 8</v>
          </cell>
          <cell r="I1373"/>
          <cell r="J1373"/>
          <cell r="K1373"/>
          <cell r="L1373" t="str">
            <v>บ่อสร้าง</v>
          </cell>
          <cell r="M1373" t="str">
            <v>เชียงใหม่ 1</v>
          </cell>
          <cell r="N1373">
            <v>8</v>
          </cell>
          <cell r="O1373" t="str">
            <v>สินเชื่อพัฒนาองค์กรชนบท</v>
          </cell>
          <cell r="P1373" t="str">
            <v>1.บุคคลค้ำประกัน</v>
          </cell>
          <cell r="Q1373">
            <v>1999614.88</v>
          </cell>
          <cell r="R1373"/>
          <cell r="S1373" t="str">
            <v>จังหวัดเชียงใหม่</v>
          </cell>
          <cell r="T1373" t="str">
            <v>ผบ.1250</v>
          </cell>
          <cell r="U1373">
            <v>2563</v>
          </cell>
          <cell r="V1373" t="str">
            <v>ผบ.2211</v>
          </cell>
          <cell r="W1373">
            <v>2563</v>
          </cell>
          <cell r="X1373"/>
          <cell r="Y1373"/>
          <cell r="Z1373"/>
          <cell r="AA1373">
            <v>8</v>
          </cell>
          <cell r="AB1373">
            <v>9</v>
          </cell>
          <cell r="AC1373">
            <v>2563</v>
          </cell>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t="str">
            <v xml:space="preserve">กองทุนหมู่บ้านสันป่าค่า หมู่ที่ 8 </v>
          </cell>
          <cell r="BM1373">
            <v>883263011722</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2217</v>
          </cell>
          <cell r="C1374">
            <v>1369</v>
          </cell>
          <cell r="D1374">
            <v>3</v>
          </cell>
          <cell r="E1374">
            <v>7</v>
          </cell>
          <cell r="F1374">
            <v>2566</v>
          </cell>
          <cell r="G1374">
            <v>853552003537</v>
          </cell>
          <cell r="H1374" t="str">
            <v>นางสาว</v>
          </cell>
          <cell r="I1374" t="str">
            <v xml:space="preserve">มัลลิกา </v>
          </cell>
          <cell r="J1374" t="str">
            <v>วารีรัตน์</v>
          </cell>
          <cell r="K1374"/>
          <cell r="L1374" t="str">
            <v>หางดง</v>
          </cell>
          <cell r="M1374" t="str">
            <v>เชียงใหม่ 3</v>
          </cell>
          <cell r="N1374">
            <v>8</v>
          </cell>
          <cell r="O1374"/>
          <cell r="P1374"/>
          <cell r="Q1374"/>
          <cell r="R1374"/>
          <cell r="S1374" t="str">
            <v>จังหวัดเชียงใหม่</v>
          </cell>
          <cell r="T1374"/>
          <cell r="U1374"/>
          <cell r="V1374" t="str">
            <v>ผบ.803</v>
          </cell>
          <cell r="W1374">
            <v>2562</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นางสาวมัลลิกา  วารีรัตน์</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2218</v>
          </cell>
          <cell r="C1375">
            <v>1370</v>
          </cell>
          <cell r="D1375">
            <v>3</v>
          </cell>
          <cell r="E1375">
            <v>7</v>
          </cell>
          <cell r="F1375">
            <v>2566</v>
          </cell>
          <cell r="G1375">
            <v>800130987095</v>
          </cell>
          <cell r="H1375" t="str">
            <v>ว่าที่ ร.ต.</v>
          </cell>
          <cell r="I1375" t="str">
            <v>ณัฐนันท์</v>
          </cell>
          <cell r="J1375" t="str">
            <v>กันทวงค์</v>
          </cell>
          <cell r="K1375"/>
          <cell r="L1375" t="str">
            <v>สันป่าตอง</v>
          </cell>
          <cell r="M1375" t="str">
            <v>เชียงใหม่ 3</v>
          </cell>
          <cell r="N1375">
            <v>8</v>
          </cell>
          <cell r="O1375"/>
          <cell r="P1375"/>
          <cell r="Q1375"/>
          <cell r="R1375"/>
          <cell r="S1375" t="str">
            <v>จังหวัดเชียงใหม่</v>
          </cell>
          <cell r="T1375"/>
          <cell r="U1375"/>
          <cell r="V1375" t="str">
            <v>ผบE1354</v>
          </cell>
          <cell r="W1375">
            <v>2565</v>
          </cell>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t="str">
            <v>นำส่งต้นฉบับโฉนดที่ดินและสัญญาจำนอง</v>
          </cell>
          <cell r="BC1375"/>
          <cell r="BD1375"/>
          <cell r="BE1375"/>
          <cell r="BF1375"/>
          <cell r="BG1375"/>
          <cell r="BH1375"/>
          <cell r="BI1375"/>
          <cell r="BJ1375"/>
          <cell r="BK1375"/>
          <cell r="BL1375" t="str">
            <v>ว่าที่ ร.ต.ณัฐนันท์ กันทวงค์</v>
          </cell>
          <cell r="BM1375">
            <v>0</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2219</v>
          </cell>
          <cell r="C1376">
            <v>1371</v>
          </cell>
          <cell r="D1376">
            <v>17</v>
          </cell>
          <cell r="E1376">
            <v>7</v>
          </cell>
          <cell r="F1376">
            <v>2566</v>
          </cell>
          <cell r="G1376" t="str">
            <v>800072197620 , 800072197638</v>
          </cell>
          <cell r="H1376" t="str">
            <v>นางสาว</v>
          </cell>
          <cell r="I1376" t="str">
            <v>ศิรประภา</v>
          </cell>
          <cell r="J1376" t="str">
            <v>เป็ดมา</v>
          </cell>
          <cell r="K1376">
            <v>1501600014970</v>
          </cell>
          <cell r="L1376" t="str">
            <v>หนองหอย</v>
          </cell>
          <cell r="M1376" t="str">
            <v>เชียงใหม่ 1</v>
          </cell>
          <cell r="N1376">
            <v>8</v>
          </cell>
          <cell r="O1376" t="str">
            <v>สินเชื่อเคหะ , สินเชื่อไทรทอง</v>
          </cell>
          <cell r="P1376" t="str">
            <v>2.หลักทรัพย์ค้ำประกัน</v>
          </cell>
          <cell r="Q1376">
            <v>472154.75</v>
          </cell>
          <cell r="R1376">
            <v>64051.73</v>
          </cell>
          <cell r="S1376" t="str">
            <v>จังหวัดฮอด</v>
          </cell>
          <cell r="T1376" t="str">
            <v>ผบE46</v>
          </cell>
          <cell r="U1376">
            <v>2566</v>
          </cell>
          <cell r="V1376" t="str">
            <v>ผบE313</v>
          </cell>
          <cell r="W1376">
            <v>2566</v>
          </cell>
          <cell r="X1376">
            <v>18</v>
          </cell>
          <cell r="Y1376">
            <v>4</v>
          </cell>
          <cell r="Z1376">
            <v>2566</v>
          </cell>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t="str">
            <v>นางสาวศิรประภา เป็ดมา</v>
          </cell>
          <cell r="BM1376">
            <v>883165010607</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2220</v>
          </cell>
          <cell r="C1377">
            <v>1372</v>
          </cell>
          <cell r="D1377">
            <v>27</v>
          </cell>
          <cell r="E1377">
            <v>7</v>
          </cell>
          <cell r="F1377">
            <v>2566</v>
          </cell>
          <cell r="G1377">
            <v>800046411628</v>
          </cell>
          <cell r="H1377" t="str">
            <v>นางสาว</v>
          </cell>
          <cell r="I1377" t="str">
            <v>ปรมาภรณ์</v>
          </cell>
          <cell r="J1377" t="str">
            <v>ชมภู</v>
          </cell>
          <cell r="K1377"/>
          <cell r="L1377" t="str">
            <v>สารภี</v>
          </cell>
          <cell r="M1377" t="str">
            <v>เชียงใหม่ 3</v>
          </cell>
          <cell r="N1377">
            <v>8</v>
          </cell>
          <cell r="O1377"/>
          <cell r="P1377"/>
          <cell r="Q1377"/>
          <cell r="R1377"/>
          <cell r="S1377" t="str">
            <v>แขวงเชียงใหม่</v>
          </cell>
          <cell r="T1377"/>
          <cell r="U1377"/>
          <cell r="V1377" t="str">
            <v>ผบE5795</v>
          </cell>
          <cell r="W1377">
            <v>2565</v>
          </cell>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นำส่งต้นฉบับโฉนดที่ดินและสัญญาจำนอง</v>
          </cell>
          <cell r="BC1377"/>
          <cell r="BD1377"/>
          <cell r="BE1377"/>
          <cell r="BF1377"/>
          <cell r="BG1377"/>
          <cell r="BH1377"/>
          <cell r="BI1377"/>
          <cell r="BJ1377"/>
          <cell r="BK1377"/>
          <cell r="BL1377" t="str">
            <v>นางสาวปรมาภรณ์ ชมภู</v>
          </cell>
          <cell r="BM1377">
            <v>0</v>
          </cell>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2221</v>
          </cell>
          <cell r="C1378">
            <v>1373</v>
          </cell>
          <cell r="D1378">
            <v>27</v>
          </cell>
          <cell r="E1378">
            <v>7</v>
          </cell>
          <cell r="F1378">
            <v>2566</v>
          </cell>
          <cell r="G1378" t="str">
            <v>800071501228,
800071501236,
800071501244</v>
          </cell>
          <cell r="H1378" t="str">
            <v>นาย</v>
          </cell>
          <cell r="I1378" t="str">
            <v>วัลลภ</v>
          </cell>
          <cell r="J1378" t="str">
            <v>ป่องผดุง</v>
          </cell>
          <cell r="K1378">
            <v>1219900531848</v>
          </cell>
          <cell r="L1378" t="str">
            <v>สันทราย</v>
          </cell>
          <cell r="M1378" t="str">
            <v>เชียงใหม่ 2</v>
          </cell>
          <cell r="N1378">
            <v>8</v>
          </cell>
          <cell r="O1378" t="str">
            <v>สินเชื่อไทรทอง</v>
          </cell>
          <cell r="P1378" t="str">
            <v>2.หลักทรัพย์ค้ำประกัน</v>
          </cell>
          <cell r="Q1378">
            <v>618215.43000000005</v>
          </cell>
          <cell r="R1378">
            <v>120824.36</v>
          </cell>
          <cell r="S1378" t="str">
            <v>จังหวัดพะเยา</v>
          </cell>
          <cell r="T1378" t="str">
            <v>ผบE755</v>
          </cell>
          <cell r="U1378">
            <v>2566</v>
          </cell>
          <cell r="V1378"/>
          <cell r="W1378"/>
          <cell r="X1378">
            <v>3</v>
          </cell>
          <cell r="Y1378">
            <v>7</v>
          </cell>
          <cell r="Z1378">
            <v>2566</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t="str">
            <v/>
          </cell>
          <cell r="BC1378" t="str">
            <v/>
          </cell>
          <cell r="BD1378" t="str">
            <v/>
          </cell>
          <cell r="BE1378" t="str">
            <v/>
          </cell>
          <cell r="BF1378"/>
          <cell r="BG1378" t="str">
            <v/>
          </cell>
          <cell r="BH1378" t="str">
            <v/>
          </cell>
          <cell r="BI1378" t="str">
            <v/>
          </cell>
          <cell r="BJ1378" t="str">
            <v/>
          </cell>
          <cell r="BK1378" t="str">
            <v/>
          </cell>
          <cell r="BL1378" t="str">
            <v>นายวัลลภ ป่องผดุง</v>
          </cell>
          <cell r="BM1378">
            <v>883262012532</v>
          </cell>
          <cell r="BN1378" t="str">
            <v/>
          </cell>
          <cell r="BO1378" t="str">
            <v/>
          </cell>
          <cell r="BP1378" t="str">
            <v/>
          </cell>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2222</v>
          </cell>
          <cell r="C1379">
            <v>1374</v>
          </cell>
          <cell r="D1379">
            <v>3</v>
          </cell>
          <cell r="E1379">
            <v>8</v>
          </cell>
          <cell r="F1379">
            <v>2566</v>
          </cell>
          <cell r="G1379">
            <v>800031171518</v>
          </cell>
          <cell r="H1379" t="str">
            <v>นางสาว</v>
          </cell>
          <cell r="I1379" t="str">
            <v>พิมพ์สินันท์</v>
          </cell>
          <cell r="J1379" t="str">
            <v>พิบูลย์ศรี</v>
          </cell>
          <cell r="K1379"/>
          <cell r="L1379" t="str">
            <v>หางดง</v>
          </cell>
          <cell r="M1379" t="str">
            <v>เชียงใหม่ 3</v>
          </cell>
          <cell r="N1379">
            <v>8</v>
          </cell>
          <cell r="O1379" t="str">
            <v>-</v>
          </cell>
          <cell r="P1379"/>
          <cell r="Q1379"/>
          <cell r="R1379"/>
          <cell r="S1379" t="str">
            <v>จังหวัดแม่ฮ่องสอน</v>
          </cell>
          <cell r="T1379" t="str">
            <v>ผบ.22</v>
          </cell>
          <cell r="U1379">
            <v>2559</v>
          </cell>
          <cell r="V1379" t="str">
            <v>ผบ.78</v>
          </cell>
          <cell r="W1379">
            <v>2559</v>
          </cell>
          <cell r="X1379">
            <v>24</v>
          </cell>
          <cell r="Y1379">
            <v>5</v>
          </cell>
          <cell r="Z1379">
            <v>2559</v>
          </cell>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t="str">
            <v>นางสาวพิมพ์สินันท์ พิบูลย์ศรี</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2223</v>
          </cell>
          <cell r="C1380">
            <v>1375</v>
          </cell>
          <cell r="D1380">
            <v>7</v>
          </cell>
          <cell r="E1380">
            <v>8</v>
          </cell>
          <cell r="F1380">
            <v>2566</v>
          </cell>
          <cell r="G1380">
            <v>863056993547</v>
          </cell>
          <cell r="H1380" t="str">
            <v>นางสาว</v>
          </cell>
          <cell r="I1380" t="str">
            <v>ธีราภรณ์</v>
          </cell>
          <cell r="J1380" t="str">
            <v>อุดมศิลปทรัพย์</v>
          </cell>
          <cell r="K1380"/>
          <cell r="L1380"/>
          <cell r="M1380" t="str">
            <v>เชียงใหม่ 3</v>
          </cell>
          <cell r="N1380">
            <v>8</v>
          </cell>
          <cell r="O1380"/>
          <cell r="P1380"/>
          <cell r="Q1380"/>
          <cell r="R1380"/>
          <cell r="S1380" t="str">
            <v>แขวงเชียงใหม่</v>
          </cell>
          <cell r="T1380"/>
          <cell r="U1380"/>
          <cell r="V1380" t="str">
            <v>ผบE3061</v>
          </cell>
          <cell r="W1380">
            <v>2563</v>
          </cell>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นำส่งต้นฉบับโฉนดที่ดินและสัญญาจำนอง</v>
          </cell>
          <cell r="BC1380"/>
          <cell r="BD1380"/>
          <cell r="BE1380"/>
          <cell r="BF1380"/>
          <cell r="BG1380"/>
          <cell r="BH1380"/>
          <cell r="BI1380"/>
          <cell r="BJ1380"/>
          <cell r="BK1380"/>
          <cell r="BL1380" t="str">
            <v>นางสาวธีราภรณ์ อุดมศิลปทรัพย์</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2224</v>
          </cell>
          <cell r="C1381">
            <v>1376</v>
          </cell>
          <cell r="D1381">
            <v>19</v>
          </cell>
          <cell r="E1381">
            <v>6</v>
          </cell>
          <cell r="F1381">
            <v>2566</v>
          </cell>
          <cell r="G1381"/>
          <cell r="H1381" t="str">
            <v>นาย</v>
          </cell>
          <cell r="I1381" t="str">
            <v>สรวิชย์</v>
          </cell>
          <cell r="J1381" t="str">
            <v>หิญชีระนันทน์</v>
          </cell>
          <cell r="K1381">
            <v>3102000467028</v>
          </cell>
          <cell r="L1381" t="str">
            <v>มหาวิทยาลัยเชียงใหม่</v>
          </cell>
          <cell r="M1381" t="str">
            <v>เชียงใหม่ 2</v>
          </cell>
          <cell r="N1381">
            <v>8</v>
          </cell>
          <cell r="O1381" t="str">
            <v>เพื่อการบริโภค</v>
          </cell>
          <cell r="P1381" t="str">
            <v>1.บุคคลค้ำประกัน</v>
          </cell>
          <cell r="Q1381">
            <v>153595.54</v>
          </cell>
          <cell r="R1381">
            <v>11370.28</v>
          </cell>
          <cell r="S1381" t="str">
            <v>แขวงเชียงใหม่</v>
          </cell>
          <cell r="T1381" t="str">
            <v>ผบ.91</v>
          </cell>
          <cell r="U1381">
            <v>2557</v>
          </cell>
          <cell r="V1381" t="str">
            <v>ผบ.1608</v>
          </cell>
          <cell r="W1381">
            <v>2557</v>
          </cell>
          <cell r="X1381"/>
          <cell r="Y1381"/>
          <cell r="Z1381"/>
          <cell r="AA1381">
            <v>14</v>
          </cell>
          <cell r="AB1381">
            <v>3</v>
          </cell>
          <cell r="AC1381">
            <v>2557</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t="str">
            <v>มีคำสั่งสืบทรัพย์วันที่ 19/6/2566</v>
          </cell>
          <cell r="BC1381"/>
          <cell r="BD1381"/>
          <cell r="BE1381"/>
          <cell r="BF1381"/>
          <cell r="BG1381"/>
          <cell r="BH1381"/>
          <cell r="BI1381"/>
          <cell r="BJ1381"/>
          <cell r="BK1381"/>
          <cell r="BL1381" t="str">
            <v>นายสรวิชย์ หิญชีระนันทน์</v>
          </cell>
          <cell r="BM1381">
            <v>0</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2225</v>
          </cell>
          <cell r="C1382">
            <v>1377</v>
          </cell>
          <cell r="D1382">
            <v>26</v>
          </cell>
          <cell r="E1382">
            <v>5</v>
          </cell>
          <cell r="F1382">
            <v>2566</v>
          </cell>
          <cell r="G1382">
            <v>800069384694</v>
          </cell>
          <cell r="H1382" t="str">
            <v>นาย</v>
          </cell>
          <cell r="I1382" t="str">
            <v>จิรพงค์</v>
          </cell>
          <cell r="J1382" t="str">
            <v>เรือนกูล</v>
          </cell>
          <cell r="K1382">
            <v>3560500050872</v>
          </cell>
          <cell r="L1382" t="str">
            <v>มหาวิทยาลัยเชียงใหม่</v>
          </cell>
          <cell r="M1382" t="str">
            <v>เชียงใหม่ 2</v>
          </cell>
          <cell r="N1382">
            <v>8</v>
          </cell>
          <cell r="O1382" t="str">
            <v>สินเชื่อธนาคารประชาชน</v>
          </cell>
          <cell r="P1382" t="str">
            <v>1.บุคคลค้ำประกัน</v>
          </cell>
          <cell r="Q1382">
            <v>114261</v>
          </cell>
          <cell r="R1382"/>
          <cell r="S1382" t="str">
            <v>แขวงลำปาง</v>
          </cell>
          <cell r="T1382" t="str">
            <v>ผบE709</v>
          </cell>
          <cell r="U1382">
            <v>2566</v>
          </cell>
          <cell r="V1382" t="str">
            <v>ผบE1493</v>
          </cell>
          <cell r="W1382">
            <v>2566</v>
          </cell>
          <cell r="X1382">
            <v>4</v>
          </cell>
          <cell r="Y1382">
            <v>4</v>
          </cell>
          <cell r="Z1382">
            <v>2566</v>
          </cell>
          <cell r="AA1382"/>
          <cell r="AB1382">
            <v>4</v>
          </cell>
          <cell r="AC1382">
            <v>4</v>
          </cell>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นายจิรพงค์ เรือนกูล</v>
          </cell>
          <cell r="BM1382">
            <v>883265010538</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2226</v>
          </cell>
          <cell r="C1383">
            <v>1378</v>
          </cell>
          <cell r="D1383">
            <v>30</v>
          </cell>
          <cell r="E1383">
            <v>5</v>
          </cell>
          <cell r="F1383">
            <v>2566</v>
          </cell>
          <cell r="G1383" t="str">
            <v>800108323901,
800073915970</v>
          </cell>
          <cell r="H1383" t="str">
            <v>นางสาว</v>
          </cell>
          <cell r="I1383" t="str">
            <v xml:space="preserve">สุจิน </v>
          </cell>
          <cell r="J1383" t="str">
            <v>จันทร์ปาง</v>
          </cell>
          <cell r="K1383">
            <v>3509901239672</v>
          </cell>
          <cell r="L1383" t="str">
            <v>แม่แตง</v>
          </cell>
          <cell r="M1383" t="str">
            <v>เชียงใหม่ 2</v>
          </cell>
          <cell r="N1383">
            <v>8</v>
          </cell>
          <cell r="O1383" t="str">
            <v>สินเชื่อธนาคารประชาชน, สินเชื่อแก้ไขปัญหาหนี้นอกระบบ</v>
          </cell>
          <cell r="P1383" t="str">
            <v>1.บุคคลค้ำประกัน</v>
          </cell>
          <cell r="Q1383">
            <v>52034.94</v>
          </cell>
          <cell r="R1383">
            <v>8924.25</v>
          </cell>
          <cell r="S1383" t="str">
            <v>แขวงเชียงดาว</v>
          </cell>
          <cell r="T1383" t="str">
            <v>ผบE148</v>
          </cell>
          <cell r="U1383">
            <v>2566</v>
          </cell>
          <cell r="V1383" t="str">
            <v>ผบE262</v>
          </cell>
          <cell r="W1383">
            <v>2566</v>
          </cell>
          <cell r="X1383">
            <v>20</v>
          </cell>
          <cell r="Y1383">
            <v>4</v>
          </cell>
          <cell r="Z1383">
            <v>2566</v>
          </cell>
          <cell r="AA1383"/>
          <cell r="AB1383"/>
          <cell r="AC1383"/>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นางสาวสุจิน  จันทร์ปาง</v>
          </cell>
          <cell r="BM1383" t="str">
            <v xml:space="preserve">              </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2227</v>
          </cell>
          <cell r="C1384">
            <v>1379</v>
          </cell>
          <cell r="D1384">
            <v>26</v>
          </cell>
          <cell r="E1384">
            <v>4</v>
          </cell>
          <cell r="F1384">
            <v>2566</v>
          </cell>
          <cell r="G1384">
            <v>800072203816</v>
          </cell>
          <cell r="H1384" t="str">
            <v>นาย</v>
          </cell>
          <cell r="I1384" t="str">
            <v>เทพโยธิน</v>
          </cell>
          <cell r="J1384" t="str">
            <v>พันธง</v>
          </cell>
          <cell r="K1384">
            <v>3500700429395</v>
          </cell>
          <cell r="L1384" t="str">
            <v>แม่ริม</v>
          </cell>
          <cell r="M1384" t="str">
            <v>เชียงใหม่ 2</v>
          </cell>
          <cell r="N1384">
            <v>8</v>
          </cell>
          <cell r="O1384" t="str">
            <v>สินเชื่อธนาคารประชาชน</v>
          </cell>
          <cell r="P1384" t="str">
            <v>1.บุคคลค้ำประกัน</v>
          </cell>
          <cell r="Q1384">
            <v>126786.65</v>
          </cell>
          <cell r="R1384">
            <v>37805.64</v>
          </cell>
          <cell r="S1384" t="str">
            <v>แขวงเชียงใหม่</v>
          </cell>
          <cell r="T1384" t="str">
            <v>ผบE3553</v>
          </cell>
          <cell r="U1384">
            <v>2565</v>
          </cell>
          <cell r="V1384" t="str">
            <v>ผบE7106</v>
          </cell>
          <cell r="W1384">
            <v>2565</v>
          </cell>
          <cell r="X1384">
            <v>4</v>
          </cell>
          <cell r="Y1384">
            <v>10</v>
          </cell>
          <cell r="Z1384"/>
          <cell r="AA1384">
            <v>4</v>
          </cell>
          <cell r="AB1384">
            <v>10</v>
          </cell>
          <cell r="AC1384">
            <v>2565</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นายเทพโยธิน พันธง</v>
          </cell>
          <cell r="BM1384">
            <v>883265010391</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2228</v>
          </cell>
          <cell r="C1385">
            <v>1380</v>
          </cell>
          <cell r="D1385"/>
          <cell r="E1385"/>
          <cell r="F1385"/>
          <cell r="G1385">
            <v>800044227786</v>
          </cell>
          <cell r="H1385" t="str">
            <v>นาง</v>
          </cell>
          <cell r="I1385" t="str">
            <v>กำไร</v>
          </cell>
          <cell r="J1385" t="str">
            <v>หวานฉ่ำ</v>
          </cell>
          <cell r="K1385">
            <v>3650500695238</v>
          </cell>
          <cell r="L1385" t="str">
            <v>บวกครกหลวง</v>
          </cell>
          <cell r="M1385" t="str">
            <v>เชียงใหม่ 3</v>
          </cell>
          <cell r="N1385">
            <v>8</v>
          </cell>
          <cell r="O1385" t="str">
            <v>องค์กรชุมชน</v>
          </cell>
          <cell r="P1385" t="str">
            <v>1.บุคคลค้ำประกัน</v>
          </cell>
          <cell r="Q1385">
            <v>135550.94</v>
          </cell>
          <cell r="R1385"/>
          <cell r="S1385" t="str">
            <v>แขวงเชียงใหม่</v>
          </cell>
          <cell r="T1385" t="str">
            <v>ผบ13005</v>
          </cell>
          <cell r="U1385">
            <v>2559</v>
          </cell>
          <cell r="V1385" t="str">
            <v>ผบ1812</v>
          </cell>
          <cell r="W1385">
            <v>2560</v>
          </cell>
          <cell r="X1385"/>
          <cell r="Y1385"/>
          <cell r="Z1385"/>
          <cell r="AA1385">
            <v>18</v>
          </cell>
          <cell r="AB1385">
            <v>4</v>
          </cell>
          <cell r="AC1385">
            <v>2560</v>
          </cell>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cell r="BC1385"/>
          <cell r="BD1385"/>
          <cell r="BE1385"/>
          <cell r="BF1385"/>
          <cell r="BG1385"/>
          <cell r="BH1385"/>
          <cell r="BI1385"/>
          <cell r="BJ1385"/>
          <cell r="BK1385"/>
          <cell r="BL1385" t="str">
            <v>นางกำไร หวานฉ่ำ</v>
          </cell>
          <cell r="BM1385">
            <v>823659010672</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2229</v>
          </cell>
          <cell r="C1386">
            <v>1381</v>
          </cell>
          <cell r="D1386"/>
          <cell r="E1386"/>
          <cell r="F1386"/>
          <cell r="G1386">
            <v>800034550700</v>
          </cell>
          <cell r="H1386" t="str">
            <v>นางสาว</v>
          </cell>
          <cell r="I1386" t="str">
            <v>ชนัดดา</v>
          </cell>
          <cell r="J1386" t="str">
            <v>รอดกระแสร์</v>
          </cell>
          <cell r="K1386"/>
          <cell r="L1386" t="str">
            <v>หางดง</v>
          </cell>
          <cell r="M1386" t="str">
            <v>เชียงใหม่ 3</v>
          </cell>
          <cell r="N1386">
            <v>8</v>
          </cell>
          <cell r="O1386"/>
          <cell r="P1386"/>
          <cell r="Q1386"/>
          <cell r="R1386"/>
          <cell r="S1386" t="str">
            <v>แขวงเชียงใหม่</v>
          </cell>
          <cell r="T1386"/>
          <cell r="U1386"/>
          <cell r="V1386" t="str">
            <v>ผบ.8958</v>
          </cell>
          <cell r="W1386">
            <v>2557</v>
          </cell>
          <cell r="X1386"/>
          <cell r="Y1386"/>
          <cell r="Z1386"/>
          <cell r="AA1386"/>
          <cell r="AB1386"/>
          <cell r="AC1386"/>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t="str">
            <v>ติดตามบัญชีรับจ่าย</v>
          </cell>
          <cell r="BC1386"/>
          <cell r="BD1386"/>
          <cell r="BE1386"/>
          <cell r="BF1386"/>
          <cell r="BG1386"/>
          <cell r="BH1386"/>
          <cell r="BI1386"/>
          <cell r="BJ1386"/>
          <cell r="BK1386"/>
          <cell r="BL1386" t="str">
            <v>นางสาวชนัดดา รอดกระแสร์</v>
          </cell>
          <cell r="BM1386">
            <v>0</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2230</v>
          </cell>
          <cell r="C1387">
            <v>1382</v>
          </cell>
          <cell r="D1387">
            <v>25</v>
          </cell>
          <cell r="E1387">
            <v>4</v>
          </cell>
          <cell r="F1387">
            <v>2566</v>
          </cell>
          <cell r="G1387">
            <v>800106183729</v>
          </cell>
          <cell r="H1387" t="str">
            <v>นาย</v>
          </cell>
          <cell r="I1387" t="str">
            <v>สุเมธ</v>
          </cell>
          <cell r="J1387" t="str">
            <v>บุญพากเพียร</v>
          </cell>
          <cell r="K1387">
            <v>1509901113192</v>
          </cell>
          <cell r="L1387" t="str">
            <v>จอมทอง</v>
          </cell>
          <cell r="M1387" t="str">
            <v>เชียงใหม่ 3</v>
          </cell>
          <cell r="N1387">
            <v>8</v>
          </cell>
          <cell r="O1387" t="str">
            <v>สินเชื่อธนาคารประชาชน</v>
          </cell>
          <cell r="P1387" t="str">
            <v>2.หลักทรัพย์ค้ำประกัน</v>
          </cell>
          <cell r="Q1387">
            <v>173461.98</v>
          </cell>
          <cell r="R1387">
            <v>9083.58</v>
          </cell>
          <cell r="S1387" t="str">
            <v>แขวงเชียงใหม่</v>
          </cell>
          <cell r="T1387" t="str">
            <v>ผบE5226</v>
          </cell>
          <cell r="U1387">
            <v>2565</v>
          </cell>
          <cell r="V1387" t="str">
            <v>ผบE8509</v>
          </cell>
          <cell r="W1387">
            <v>2565</v>
          </cell>
          <cell r="X1387"/>
          <cell r="Y1387"/>
          <cell r="Z1387"/>
          <cell r="AA1387">
            <v>28</v>
          </cell>
          <cell r="AB1387">
            <v>11</v>
          </cell>
          <cell r="AC1387">
            <v>2565</v>
          </cell>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นายสุเมธ บุญพากเพียร</v>
          </cell>
          <cell r="BM1387">
            <v>888165010036</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2231</v>
          </cell>
          <cell r="C1388">
            <v>1383</v>
          </cell>
          <cell r="D1388">
            <v>25</v>
          </cell>
          <cell r="E1388">
            <v>4</v>
          </cell>
          <cell r="F1388">
            <v>2566</v>
          </cell>
          <cell r="G1388">
            <v>800093961830</v>
          </cell>
          <cell r="H1388" t="str">
            <v>นางสาว</v>
          </cell>
          <cell r="I1388" t="str">
            <v>วาสนา</v>
          </cell>
          <cell r="J1388" t="str">
            <v>ปฐมนิมิตร</v>
          </cell>
          <cell r="K1388">
            <v>3510101309651</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45914</v>
          </cell>
          <cell r="R1388">
            <v>11203.15</v>
          </cell>
          <cell r="S1388" t="str">
            <v>จังหวัดลำพูน</v>
          </cell>
          <cell r="T1388" t="str">
            <v>ผบE1896</v>
          </cell>
          <cell r="U1388">
            <v>2564</v>
          </cell>
          <cell r="V1388" t="str">
            <v>ผบE322</v>
          </cell>
          <cell r="W1388">
            <v>2565</v>
          </cell>
          <cell r="X1388">
            <v>21</v>
          </cell>
          <cell r="Y1388">
            <v>2</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นางสาววาสนา ปฐมนิมิตร</v>
          </cell>
          <cell r="BM1388">
            <v>888164010460</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2232</v>
          </cell>
          <cell r="C1389">
            <v>1384</v>
          </cell>
          <cell r="D1389">
            <v>25</v>
          </cell>
          <cell r="E1389">
            <v>4</v>
          </cell>
          <cell r="F1389">
            <v>2566</v>
          </cell>
          <cell r="G1389">
            <v>800094730440</v>
          </cell>
          <cell r="H1389" t="str">
            <v>นาย</v>
          </cell>
          <cell r="I1389" t="str">
            <v>ธีระยุทธ</v>
          </cell>
          <cell r="J1389" t="str">
            <v>สุริยา</v>
          </cell>
          <cell r="K1389">
            <v>3500600078744</v>
          </cell>
          <cell r="L1389" t="str">
            <v>ดอยเต่า</v>
          </cell>
          <cell r="M1389" t="str">
            <v>เชียงใหม่ 3</v>
          </cell>
          <cell r="N1389">
            <v>8</v>
          </cell>
          <cell r="O1389" t="str">
            <v>สินเชื่อแก้ไขปัญหาหนี้นอกระบบPSAระยะที่2</v>
          </cell>
          <cell r="P1389" t="str">
            <v>1.บุคคลค้ำประกัน</v>
          </cell>
          <cell r="Q1389">
            <v>41660</v>
          </cell>
          <cell r="R1389">
            <v>7927.47</v>
          </cell>
          <cell r="S1389" t="str">
            <v>แขวงเชียงใหม่</v>
          </cell>
          <cell r="T1389" t="str">
            <v>ผบE242</v>
          </cell>
          <cell r="U1389">
            <v>2565</v>
          </cell>
          <cell r="V1389" t="str">
            <v>ผบE3885</v>
          </cell>
          <cell r="W1389">
            <v>2565</v>
          </cell>
          <cell r="X1389">
            <v>21</v>
          </cell>
          <cell r="Y1389">
            <v>6</v>
          </cell>
          <cell r="Z1389">
            <v>2565</v>
          </cell>
          <cell r="AA1389"/>
          <cell r="AB1389"/>
          <cell r="AC1389"/>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นายธีระยุทธ สุริยา</v>
          </cell>
          <cell r="BM1389">
            <v>888164010454</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2233</v>
          </cell>
          <cell r="C1390">
            <v>1385</v>
          </cell>
          <cell r="D1390">
            <v>25</v>
          </cell>
          <cell r="E1390">
            <v>4</v>
          </cell>
          <cell r="F1390">
            <v>2566</v>
          </cell>
          <cell r="G1390">
            <v>800125269434</v>
          </cell>
          <cell r="H1390" t="str">
            <v>นาย</v>
          </cell>
          <cell r="I1390" t="str">
            <v>จรินเดช</v>
          </cell>
          <cell r="J1390" t="str">
            <v>ศรีสถิตย์ธรรม</v>
          </cell>
          <cell r="K1390">
            <v>1580100058144</v>
          </cell>
          <cell r="L1390" t="str">
            <v>จอมทอง</v>
          </cell>
          <cell r="M1390" t="str">
            <v>เชียงใหม่ 3</v>
          </cell>
          <cell r="N1390">
            <v>8</v>
          </cell>
          <cell r="O1390" t="str">
            <v>สินเชื่อผู้รายได้ประจำ Covid-19 (PSA)</v>
          </cell>
          <cell r="P1390" t="str">
            <v>1.บุคคลค้ำประกัน</v>
          </cell>
          <cell r="Q1390">
            <v>47222</v>
          </cell>
          <cell r="R1390">
            <v>3097.69</v>
          </cell>
          <cell r="S1390" t="str">
            <v>จังหวัดฮอด</v>
          </cell>
          <cell r="T1390" t="str">
            <v>ผบE425</v>
          </cell>
          <cell r="U1390">
            <v>2565</v>
          </cell>
          <cell r="V1390" t="str">
            <v>ผบE550</v>
          </cell>
          <cell r="W1390">
            <v>2565</v>
          </cell>
          <cell r="X1390"/>
          <cell r="Y1390"/>
          <cell r="Z1390"/>
          <cell r="AA1390">
            <v>27</v>
          </cell>
          <cell r="AB1390">
            <v>7</v>
          </cell>
          <cell r="AC1390">
            <v>2565</v>
          </cell>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นายจรินเดช ศรีสถิตย์ธรรม</v>
          </cell>
          <cell r="BM1390">
            <v>888165010028</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2234</v>
          </cell>
          <cell r="C1391">
            <v>1386</v>
          </cell>
          <cell r="D1391">
            <v>25</v>
          </cell>
          <cell r="E1391">
            <v>4</v>
          </cell>
          <cell r="F1391">
            <v>2566</v>
          </cell>
          <cell r="G1391">
            <v>800121877701</v>
          </cell>
          <cell r="H1391" t="str">
            <v>นาง</v>
          </cell>
          <cell r="I1391" t="str">
            <v>พัชริดา</v>
          </cell>
          <cell r="J1391" t="str">
            <v>สกุลวิวัฒน์</v>
          </cell>
          <cell r="K1391">
            <v>3500200476751</v>
          </cell>
          <cell r="L1391" t="str">
            <v>จอมทอง</v>
          </cell>
          <cell r="M1391" t="str">
            <v>เชียงใหม่ 3</v>
          </cell>
          <cell r="N1391">
            <v>8</v>
          </cell>
          <cell r="O1391" t="str">
            <v>สินเชื่อแก้ไขปัญหาหนี้นอกระบบPSAระยะที่2</v>
          </cell>
          <cell r="P1391" t="str">
            <v>1.บุคคลค้ำประกัน</v>
          </cell>
          <cell r="Q1391">
            <v>41660</v>
          </cell>
          <cell r="R1391">
            <v>7927.47</v>
          </cell>
          <cell r="S1391" t="str">
            <v>จังหวัดลำพูน</v>
          </cell>
          <cell r="T1391" t="str">
            <v>ผบE1688</v>
          </cell>
          <cell r="U1391">
            <v>2565</v>
          </cell>
          <cell r="V1391" t="str">
            <v>ผบE2184</v>
          </cell>
          <cell r="W1391">
            <v>2565</v>
          </cell>
          <cell r="X1391">
            <v>7</v>
          </cell>
          <cell r="Y1391">
            <v>11</v>
          </cell>
          <cell r="Z1391">
            <v>2565</v>
          </cell>
          <cell r="AA1391"/>
          <cell r="AB1391"/>
          <cell r="AC1391"/>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นางพัชริดา สกุลวิวัฒน์</v>
          </cell>
          <cell r="BM1391">
            <v>888165010041</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2235</v>
          </cell>
          <cell r="C1392">
            <v>1387</v>
          </cell>
          <cell r="D1392">
            <v>25</v>
          </cell>
          <cell r="E1392">
            <v>4</v>
          </cell>
          <cell r="F1392">
            <v>2566</v>
          </cell>
          <cell r="G1392">
            <v>800093573791</v>
          </cell>
          <cell r="H1392" t="str">
            <v>นาง</v>
          </cell>
          <cell r="I1392" t="str">
            <v>สายใจ</v>
          </cell>
          <cell r="J1392" t="str">
            <v>ผังดี</v>
          </cell>
          <cell r="K1392">
            <v>3501400205841</v>
          </cell>
          <cell r="L1392" t="str">
            <v>จอมทอง</v>
          </cell>
          <cell r="M1392" t="str">
            <v>เชียงใหม่ 3</v>
          </cell>
          <cell r="N1392">
            <v>8</v>
          </cell>
          <cell r="O1392" t="str">
            <v>สินเชื่อธนาคารประชาชน</v>
          </cell>
          <cell r="P1392" t="str">
            <v>1.บุคคลค้ำประกัน</v>
          </cell>
          <cell r="Q1392">
            <v>40639.519999999997</v>
          </cell>
          <cell r="R1392">
            <v>7492.51</v>
          </cell>
          <cell r="S1392" t="str">
            <v>จังหวัดฮอด</v>
          </cell>
          <cell r="T1392" t="str">
            <v>ผบE430</v>
          </cell>
          <cell r="U1392">
            <v>2565</v>
          </cell>
          <cell r="V1392" t="str">
            <v>ผบE540</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นางสายใจ ผังดี</v>
          </cell>
          <cell r="BM1392">
            <v>888165010022</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2236</v>
          </cell>
          <cell r="C1393">
            <v>1388</v>
          </cell>
          <cell r="D1393">
            <v>25</v>
          </cell>
          <cell r="E1393">
            <v>4</v>
          </cell>
          <cell r="F1393">
            <v>2566</v>
          </cell>
          <cell r="G1393">
            <v>800093573676</v>
          </cell>
          <cell r="H1393" t="str">
            <v>นาง</v>
          </cell>
          <cell r="I1393" t="str">
            <v>วาสนา</v>
          </cell>
          <cell r="J1393" t="str">
            <v>หล้าคำ</v>
          </cell>
          <cell r="K1393">
            <v>3500200608797</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38037.14</v>
          </cell>
          <cell r="R1393">
            <v>9045.3799999999992</v>
          </cell>
          <cell r="S1393" t="str">
            <v>จังหวัดฮอด</v>
          </cell>
          <cell r="T1393" t="str">
            <v>ผบE420</v>
          </cell>
          <cell r="U1393">
            <v>2565</v>
          </cell>
          <cell r="V1393" t="str">
            <v>ผบE546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นางวาสนา หล้าคำ</v>
          </cell>
          <cell r="BM1393">
            <v>888165010035</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2237</v>
          </cell>
          <cell r="C1394">
            <v>1389</v>
          </cell>
          <cell r="D1394">
            <v>25</v>
          </cell>
          <cell r="E1394">
            <v>4</v>
          </cell>
          <cell r="F1394">
            <v>2566</v>
          </cell>
          <cell r="G1394">
            <v>800094766196</v>
          </cell>
          <cell r="H1394" t="str">
            <v>นาย</v>
          </cell>
          <cell r="I1394" t="str">
            <v>ธานินทร์</v>
          </cell>
          <cell r="J1394" t="str">
            <v>ธุระนันท์</v>
          </cell>
          <cell r="K1394">
            <v>1500200111462</v>
          </cell>
          <cell r="L1394" t="str">
            <v>จอมทอง</v>
          </cell>
          <cell r="M1394" t="str">
            <v>เชียงใหม่ 3</v>
          </cell>
          <cell r="N1394">
            <v>8</v>
          </cell>
          <cell r="O1394" t="str">
            <v>สินเชื่อแก้ไขปัญหาหนี้นอกระบบ PSAระยะที่2</v>
          </cell>
          <cell r="P1394" t="str">
            <v>1.บุคคลค้ำประกัน</v>
          </cell>
          <cell r="Q1394">
            <v>40439.120000000003</v>
          </cell>
          <cell r="R1394">
            <v>8995.06</v>
          </cell>
          <cell r="S1394" t="str">
            <v>จังหวัดฮอด</v>
          </cell>
          <cell r="T1394" t="str">
            <v>ผบE437</v>
          </cell>
          <cell r="U1394">
            <v>2565</v>
          </cell>
          <cell r="V1394" t="str">
            <v>ผบE556</v>
          </cell>
          <cell r="W1394">
            <v>2565</v>
          </cell>
          <cell r="X1394"/>
          <cell r="Y1394"/>
          <cell r="Z1394"/>
          <cell r="AA1394">
            <v>27</v>
          </cell>
          <cell r="AB1394">
            <v>7</v>
          </cell>
          <cell r="AC1394">
            <v>2565</v>
          </cell>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นายธานินทร์ ธุระนันท์</v>
          </cell>
          <cell r="BM1394">
            <v>888165010023</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2238</v>
          </cell>
          <cell r="C1395">
            <v>1390</v>
          </cell>
          <cell r="D1395">
            <v>25</v>
          </cell>
          <cell r="E1395">
            <v>4</v>
          </cell>
          <cell r="F1395">
            <v>2566</v>
          </cell>
          <cell r="G1395">
            <v>800114089637</v>
          </cell>
          <cell r="H1395" t="str">
            <v>นาย</v>
          </cell>
          <cell r="I1395" t="str">
            <v>วัชระ</v>
          </cell>
          <cell r="J1395" t="str">
            <v>เมืองอินทร์</v>
          </cell>
          <cell r="K1395">
            <v>1509900248131</v>
          </cell>
          <cell r="L1395" t="str">
            <v>จอมทอง</v>
          </cell>
          <cell r="M1395" t="str">
            <v>เชียงใหม่ 3</v>
          </cell>
          <cell r="N1395">
            <v>8</v>
          </cell>
          <cell r="O1395" t="str">
            <v>สินเชื่อธนาคารประชาชน</v>
          </cell>
          <cell r="P1395" t="str">
            <v>1.บุคคลค้ำประกัน</v>
          </cell>
          <cell r="Q1395">
            <v>34950.31</v>
          </cell>
          <cell r="R1395">
            <v>2650.69</v>
          </cell>
          <cell r="S1395" t="str">
            <v>แขวงเชียงใหม่</v>
          </cell>
          <cell r="T1395" t="str">
            <v>ผบ.888</v>
          </cell>
          <cell r="U1395">
            <v>2565</v>
          </cell>
          <cell r="V1395" t="str">
            <v>ผบ.1410</v>
          </cell>
          <cell r="W1395">
            <v>2565</v>
          </cell>
          <cell r="X1395">
            <v>29</v>
          </cell>
          <cell r="Y1395">
            <v>8</v>
          </cell>
          <cell r="Z1395">
            <v>2565</v>
          </cell>
          <cell r="AA1395"/>
          <cell r="AB1395"/>
          <cell r="AC1395"/>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นายวัชระ เมืองอินทร์</v>
          </cell>
          <cell r="BM1395">
            <v>888165010032</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2239</v>
          </cell>
          <cell r="C1396">
            <v>1391</v>
          </cell>
          <cell r="D1396">
            <v>25</v>
          </cell>
          <cell r="E1396">
            <v>4</v>
          </cell>
          <cell r="F1396">
            <v>2566</v>
          </cell>
          <cell r="G1396">
            <v>800091939374</v>
          </cell>
          <cell r="H1396" t="str">
            <v>นางสาว</v>
          </cell>
          <cell r="I1396" t="str">
            <v>ดวงเดือน</v>
          </cell>
          <cell r="J1396" t="str">
            <v>ฝั้นศรีหรือต๊ะวันวงค์</v>
          </cell>
          <cell r="K1396">
            <v>3500200641425</v>
          </cell>
          <cell r="L1396" t="str">
            <v>จอมทอง</v>
          </cell>
          <cell r="M1396" t="str">
            <v>เชียงใหม่ 3</v>
          </cell>
          <cell r="N1396">
            <v>8</v>
          </cell>
          <cell r="O1396" t="str">
            <v>สินเชื่อแก้ไขปัญหาหนี้นอกระบบ PSAระยะที่2</v>
          </cell>
          <cell r="P1396" t="str">
            <v>1.บุคคลค้ำประกัน</v>
          </cell>
          <cell r="Q1396">
            <v>36664.480000000003</v>
          </cell>
          <cell r="R1396">
            <v>9293.81</v>
          </cell>
          <cell r="S1396" t="str">
            <v>จังหวัดฮอด</v>
          </cell>
          <cell r="T1396" t="str">
            <v>ผบE433</v>
          </cell>
          <cell r="U1396">
            <v>2565</v>
          </cell>
          <cell r="V1396" t="str">
            <v>ผบE543</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นางสาวดวงเดือน ฝั้นศรีหรือต๊ะวันวงค์</v>
          </cell>
          <cell r="BM1396">
            <v>888165010025</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2240</v>
          </cell>
          <cell r="C1397">
            <v>1392</v>
          </cell>
          <cell r="D1397">
            <v>25</v>
          </cell>
          <cell r="E1397">
            <v>4</v>
          </cell>
          <cell r="F1397">
            <v>2566</v>
          </cell>
          <cell r="G1397">
            <v>800090527725</v>
          </cell>
          <cell r="H1397" t="str">
            <v>นาง</v>
          </cell>
          <cell r="I1397" t="str">
            <v>วัฒนา</v>
          </cell>
          <cell r="J1397" t="str">
            <v>กาวิชัย</v>
          </cell>
          <cell r="K1397">
            <v>1501700056461</v>
          </cell>
          <cell r="L1397" t="str">
            <v>ดอยเต่า</v>
          </cell>
          <cell r="M1397" t="str">
            <v>เชียงใหม่ 3</v>
          </cell>
          <cell r="N1397">
            <v>8</v>
          </cell>
          <cell r="O1397" t="str">
            <v>สินเชื่อแก้ไขปัญหาหนี้นอกระบบ PSAระยะที่2</v>
          </cell>
          <cell r="P1397" t="str">
            <v>1.บุคคลค้ำประกัน</v>
          </cell>
          <cell r="Q1397">
            <v>31652</v>
          </cell>
          <cell r="R1397">
            <v>6587.01</v>
          </cell>
          <cell r="S1397" t="str">
            <v>จังหวัดฮอด</v>
          </cell>
          <cell r="T1397" t="str">
            <v>ผบE440</v>
          </cell>
          <cell r="U1397">
            <v>2565</v>
          </cell>
          <cell r="V1397" t="str">
            <v>ผบE559</v>
          </cell>
          <cell r="W1397">
            <v>2565</v>
          </cell>
          <cell r="X1397"/>
          <cell r="Y1397"/>
          <cell r="Z1397"/>
          <cell r="AA1397">
            <v>27</v>
          </cell>
          <cell r="AB1397">
            <v>7</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นางวัฒนา กาวิชัย</v>
          </cell>
          <cell r="BM1397">
            <v>888165010010</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2241</v>
          </cell>
          <cell r="C1398">
            <v>1393</v>
          </cell>
          <cell r="D1398">
            <v>25</v>
          </cell>
          <cell r="E1398">
            <v>4</v>
          </cell>
          <cell r="F1398">
            <v>2566</v>
          </cell>
          <cell r="G1398">
            <v>800092946584</v>
          </cell>
          <cell r="H1398" t="str">
            <v>นางสาว</v>
          </cell>
          <cell r="I1398" t="str">
            <v>ภัทราพร</v>
          </cell>
          <cell r="J1398" t="str">
            <v>ปัญวงค์ษา</v>
          </cell>
          <cell r="K1398">
            <v>1500500081577</v>
          </cell>
          <cell r="L1398" t="str">
            <v>จอมทอง</v>
          </cell>
          <cell r="M1398" t="str">
            <v>เชียงใหม่ 3</v>
          </cell>
          <cell r="N1398">
            <v>8</v>
          </cell>
          <cell r="O1398" t="str">
            <v>สินเชื่อแก้ไขปัญหาหนี้นอกระบบ PSAระยะที่2</v>
          </cell>
          <cell r="P1398" t="str">
            <v>1.บุคคลค้ำประกัน</v>
          </cell>
          <cell r="Q1398">
            <v>31394.28</v>
          </cell>
          <cell r="R1398">
            <v>6578.71</v>
          </cell>
          <cell r="S1398" t="str">
            <v>แขวงเชียงใหม่</v>
          </cell>
          <cell r="T1398" t="str">
            <v>ผบ.890</v>
          </cell>
          <cell r="U1398">
            <v>2565</v>
          </cell>
          <cell r="V1398" t="str">
            <v>ผบ.1306</v>
          </cell>
          <cell r="W1398">
            <v>2565</v>
          </cell>
          <cell r="X1398"/>
          <cell r="Y1398"/>
          <cell r="Z1398"/>
          <cell r="AA1398">
            <v>17</v>
          </cell>
          <cell r="AB1398">
            <v>8</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นางสาวภัทราพร ปัญวงค์ษา</v>
          </cell>
          <cell r="BM1398">
            <v>888165010026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2242</v>
          </cell>
          <cell r="C1399">
            <v>1394</v>
          </cell>
          <cell r="D1399">
            <v>25</v>
          </cell>
          <cell r="E1399">
            <v>4</v>
          </cell>
          <cell r="F1399">
            <v>2566</v>
          </cell>
          <cell r="G1399">
            <v>800096346781</v>
          </cell>
          <cell r="H1399" t="str">
            <v>นาย</v>
          </cell>
          <cell r="I1399" t="str">
            <v>คำหล้า</v>
          </cell>
          <cell r="J1399" t="str">
            <v>ผัดสา</v>
          </cell>
          <cell r="K1399">
            <v>3501700141473</v>
          </cell>
          <cell r="L1399" t="str">
            <v>ดอยเต่า</v>
          </cell>
          <cell r="M1399" t="str">
            <v>เชียงใหม่ 3</v>
          </cell>
          <cell r="N1399">
            <v>8</v>
          </cell>
          <cell r="O1399" t="str">
            <v>สินเชื่อพัฒนาองค์กรชุมชน(รายบุคคล)</v>
          </cell>
          <cell r="P1399" t="str">
            <v>1.บุคคลค้ำประกัน</v>
          </cell>
          <cell r="Q1399">
            <v>30000</v>
          </cell>
          <cell r="R1399">
            <v>7559.9</v>
          </cell>
          <cell r="S1399" t="str">
            <v>จังหวัดฮอด</v>
          </cell>
          <cell r="T1399" t="str">
            <v>ผบE427</v>
          </cell>
          <cell r="U1399">
            <v>2565</v>
          </cell>
          <cell r="V1399" t="str">
            <v>ผบE552</v>
          </cell>
          <cell r="W1399">
            <v>2565</v>
          </cell>
          <cell r="X1399"/>
          <cell r="Y1399"/>
          <cell r="Z1399"/>
          <cell r="AA1399">
            <v>27</v>
          </cell>
          <cell r="AB1399">
            <v>7</v>
          </cell>
          <cell r="AC1399">
            <v>2565</v>
          </cell>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นายคำหล้า ผัดสา</v>
          </cell>
          <cell r="BM1399">
            <v>888164010476</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2243</v>
          </cell>
          <cell r="C1400">
            <v>1395</v>
          </cell>
          <cell r="D1400">
            <v>18</v>
          </cell>
          <cell r="E1400">
            <v>7</v>
          </cell>
          <cell r="F1400">
            <v>2566</v>
          </cell>
          <cell r="G1400" t="str">
            <v>800087218064 ,
 800106354981</v>
          </cell>
          <cell r="H1400" t="str">
            <v>นางสาว</v>
          </cell>
          <cell r="I1400" t="str">
            <v>แสงจันทร์</v>
          </cell>
          <cell r="J1400" t="str">
            <v>กันทะโล</v>
          </cell>
          <cell r="K1400" t="str">
            <v>3 5002 00018 97 3</v>
          </cell>
          <cell r="L1400" t="str">
            <v>เชียงใหม่</v>
          </cell>
          <cell r="M1400" t="str">
            <v>เชียงใหม่ 1</v>
          </cell>
          <cell r="N1400">
            <v>8</v>
          </cell>
          <cell r="O1400" t="str">
            <v>สินเชื่อธนาคารประชาชน , สินเชื่อผู้มีอาชีพอิสระ</v>
          </cell>
          <cell r="P1400" t="str">
            <v>4.ไม่มีหลักประกัน</v>
          </cell>
          <cell r="Q1400">
            <v>162492.14000000001</v>
          </cell>
          <cell r="R1400">
            <v>46559.26</v>
          </cell>
          <cell r="S1400" t="str">
            <v>จังหวัดฮอด</v>
          </cell>
          <cell r="T1400" t="str">
            <v>ผบE884</v>
          </cell>
          <cell r="U1400">
            <v>2565</v>
          </cell>
          <cell r="V1400" t="str">
            <v>ผบE143</v>
          </cell>
          <cell r="W1400">
            <v>2566</v>
          </cell>
          <cell r="X1400">
            <v>13</v>
          </cell>
          <cell r="Y1400">
            <v>2</v>
          </cell>
          <cell r="Z1400">
            <v>2566</v>
          </cell>
          <cell r="AA1400"/>
          <cell r="AB1400"/>
          <cell r="AC1400"/>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นางสาวแสงจันทร์ กันทะโล</v>
          </cell>
          <cell r="BM1400">
            <v>883165010690</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2244</v>
          </cell>
          <cell r="C1401">
            <v>1396</v>
          </cell>
          <cell r="D1401">
            <v>18</v>
          </cell>
          <cell r="E1401">
            <v>7</v>
          </cell>
          <cell r="F1401">
            <v>2566</v>
          </cell>
          <cell r="G1401">
            <v>800098835732</v>
          </cell>
          <cell r="H1401" t="str">
            <v>นางสาว</v>
          </cell>
          <cell r="I1401" t="str">
            <v>เบ็ญจวรรณ</v>
          </cell>
          <cell r="J1401" t="str">
            <v>วันชุ่ม</v>
          </cell>
          <cell r="K1401">
            <v>3509900479939</v>
          </cell>
          <cell r="L1401" t="str">
            <v>เชียงใหม่</v>
          </cell>
          <cell r="M1401" t="str">
            <v>เชียงใหม่ 1</v>
          </cell>
          <cell r="N1401">
            <v>8</v>
          </cell>
          <cell r="O1401" t="str">
            <v>สินเชื่อธนาคารประชาชน</v>
          </cell>
          <cell r="P1401" t="str">
            <v>1.บุคคลค้ำประกัน</v>
          </cell>
          <cell r="Q1401">
            <v>88188.96</v>
          </cell>
          <cell r="R1401"/>
          <cell r="S1401" t="str">
            <v>แขวงเชียงใหม่</v>
          </cell>
          <cell r="T1401" t="str">
            <v>ผบE5354</v>
          </cell>
          <cell r="U1401">
            <v>2565</v>
          </cell>
          <cell r="V1401" t="str">
            <v>ผบE8533</v>
          </cell>
          <cell r="W1401">
            <v>2565</v>
          </cell>
          <cell r="X1401"/>
          <cell r="Y1401"/>
          <cell r="Z1401"/>
          <cell r="AA1401">
            <v>29</v>
          </cell>
          <cell r="AB1401">
            <v>11</v>
          </cell>
          <cell r="AC1401">
            <v>2565</v>
          </cell>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นางสาวเบ็ญจวรรณ วันชุ่ม</v>
          </cell>
          <cell r="BM1401">
            <v>883165010123</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2245</v>
          </cell>
          <cell r="C1402">
            <v>1397</v>
          </cell>
          <cell r="D1402">
            <v>19</v>
          </cell>
          <cell r="E1402">
            <v>6</v>
          </cell>
          <cell r="F1402">
            <v>2566</v>
          </cell>
          <cell r="G1402" t="str">
            <v>800106649133 , 800085202912</v>
          </cell>
          <cell r="H1402" t="str">
            <v>นางสาว</v>
          </cell>
          <cell r="I1402" t="str">
            <v>พรพิมล</v>
          </cell>
          <cell r="J1402" t="str">
            <v>ตระกูล</v>
          </cell>
          <cell r="K1402">
            <v>1530500056530</v>
          </cell>
          <cell r="L1402" t="str">
            <v>เม-ญ่า เชียงใหม่</v>
          </cell>
          <cell r="M1402" t="str">
            <v>เชียงใหม่ 1</v>
          </cell>
          <cell r="N1402">
            <v>8</v>
          </cell>
          <cell r="O1402" t="str">
            <v>สินเชื่อธนาคารประชาชน</v>
          </cell>
          <cell r="P1402" t="str">
            <v>1.บุคคลค้ำประกัน</v>
          </cell>
          <cell r="Q1402">
            <v>159045.56</v>
          </cell>
          <cell r="R1402">
            <v>54459.72</v>
          </cell>
          <cell r="S1402" t="str">
            <v>แขวงเชียงใหม่</v>
          </cell>
          <cell r="T1402" t="str">
            <v>ผบE374</v>
          </cell>
          <cell r="U1402">
            <v>2566</v>
          </cell>
          <cell r="V1402" t="str">
            <v>ผบE2146</v>
          </cell>
          <cell r="W1402">
            <v>2566</v>
          </cell>
          <cell r="X1402">
            <v>18</v>
          </cell>
          <cell r="Y1402">
            <v>4</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นางสาวพรพิมล ตระกูล</v>
          </cell>
          <cell r="BM1402">
            <v>883165010621</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2246</v>
          </cell>
          <cell r="C1403">
            <v>1398</v>
          </cell>
          <cell r="D1403">
            <v>6</v>
          </cell>
          <cell r="E1403">
            <v>7</v>
          </cell>
          <cell r="F1403">
            <v>2566</v>
          </cell>
          <cell r="G1403">
            <v>800096785962</v>
          </cell>
          <cell r="H1403" t="str">
            <v>นางสาว</v>
          </cell>
          <cell r="I1403" t="str">
            <v>รัตติกาล</v>
          </cell>
          <cell r="J1403" t="str">
            <v>หอมแก่นจันทร์</v>
          </cell>
          <cell r="K1403">
            <v>1529900232864</v>
          </cell>
          <cell r="L1403" t="str">
            <v>หนองหอย</v>
          </cell>
          <cell r="M1403" t="str">
            <v>เชียงใหม่ 1</v>
          </cell>
          <cell r="N1403">
            <v>8</v>
          </cell>
          <cell r="O1403" t="str">
            <v>สินเชื่อธนาคารประชาชน</v>
          </cell>
          <cell r="P1403" t="str">
            <v>1.บุคคลค้ำประกัน</v>
          </cell>
          <cell r="Q1403">
            <v>139078</v>
          </cell>
          <cell r="R1403">
            <v>33333.629999999997</v>
          </cell>
          <cell r="S1403" t="str">
            <v>แขวงลำปาง</v>
          </cell>
          <cell r="T1403" t="str">
            <v>ผบE1362</v>
          </cell>
          <cell r="U1403">
            <v>2566</v>
          </cell>
          <cell r="V1403" t="str">
            <v>ผบE1919</v>
          </cell>
          <cell r="W1403">
            <v>2566</v>
          </cell>
          <cell r="X1403">
            <v>1</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นางสาวรัตติกาล หอมแก่นจันทร์</v>
          </cell>
          <cell r="BM1403">
            <v>883164010348</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2247</v>
          </cell>
          <cell r="C1404">
            <v>1399</v>
          </cell>
          <cell r="D1404">
            <v>10</v>
          </cell>
          <cell r="E1404">
            <v>7</v>
          </cell>
          <cell r="F1404">
            <v>2566</v>
          </cell>
          <cell r="G1404">
            <v>800043781536</v>
          </cell>
          <cell r="H1404" t="str">
            <v>นางสาว</v>
          </cell>
          <cell r="I1404" t="str">
            <v>นัษฐภรณ์</v>
          </cell>
          <cell r="J1404" t="str">
            <v>วงษ์เวียน</v>
          </cell>
          <cell r="K1404">
            <v>1509900288401</v>
          </cell>
          <cell r="L1404" t="str">
            <v>หนองหอย</v>
          </cell>
          <cell r="M1404" t="str">
            <v>เชียงใหม่ 1</v>
          </cell>
          <cell r="N1404">
            <v>8</v>
          </cell>
          <cell r="O1404" t="str">
            <v>สินเชื่อธนาคารประชาชน</v>
          </cell>
          <cell r="P1404" t="str">
            <v>1.บุคคลค้ำประกัน</v>
          </cell>
          <cell r="Q1404">
            <v>77657.72</v>
          </cell>
          <cell r="R1404">
            <v>34422.28</v>
          </cell>
          <cell r="S1404" t="str">
            <v>แขวงเชียงใหม่</v>
          </cell>
          <cell r="T1404" t="str">
            <v>ผบE1442</v>
          </cell>
          <cell r="U1404">
            <v>2566</v>
          </cell>
          <cell r="V1404" t="str">
            <v>ผบE3284</v>
          </cell>
          <cell r="W1404">
            <v>2566</v>
          </cell>
          <cell r="X1404">
            <v>16</v>
          </cell>
          <cell r="Y1404">
            <v>5</v>
          </cell>
          <cell r="Z1404">
            <v>2566</v>
          </cell>
          <cell r="AA1404"/>
          <cell r="AB1404"/>
          <cell r="AC1404"/>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นางสาวนัษฐภรณ์ วงษ์เวียน</v>
          </cell>
          <cell r="BM1404">
            <v>883165010899</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2248</v>
          </cell>
          <cell r="C1405">
            <v>1400</v>
          </cell>
          <cell r="D1405">
            <v>10</v>
          </cell>
          <cell r="E1405">
            <v>7</v>
          </cell>
          <cell r="F1405">
            <v>2566</v>
          </cell>
          <cell r="G1405">
            <v>800015392205</v>
          </cell>
          <cell r="H1405" t="str">
            <v>นาย</v>
          </cell>
          <cell r="I1405" t="str">
            <v>ทวี</v>
          </cell>
          <cell r="J1405" t="str">
            <v>อนันต๊ะ</v>
          </cell>
          <cell r="K1405">
            <v>3540600168433</v>
          </cell>
          <cell r="L1405" t="str">
            <v>เชียงใหม่</v>
          </cell>
          <cell r="M1405" t="str">
            <v>เชียงใหม่ 1</v>
          </cell>
          <cell r="N1405">
            <v>8</v>
          </cell>
          <cell r="O1405" t="str">
            <v>ธปช.</v>
          </cell>
          <cell r="P1405" t="str">
            <v>1.บุคคลค้ำประกัน</v>
          </cell>
          <cell r="Q1405">
            <v>29560.560000000001</v>
          </cell>
          <cell r="R1405">
            <v>12</v>
          </cell>
          <cell r="S1405" t="str">
            <v>แขวงเชียงใหม่</v>
          </cell>
          <cell r="T1405" t="str">
            <v>ผบ.2624</v>
          </cell>
          <cell r="U1405">
            <v>2562</v>
          </cell>
          <cell r="V1405" t="str">
            <v>ผบ.3063</v>
          </cell>
          <cell r="W1405">
            <v>2562</v>
          </cell>
          <cell r="X1405"/>
          <cell r="Y1405"/>
          <cell r="Z1405"/>
          <cell r="AA1405">
            <v>12</v>
          </cell>
          <cell r="AB1405">
            <v>5</v>
          </cell>
          <cell r="AC1405">
            <v>2562</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นายทวี อนันต๊ะ</v>
          </cell>
          <cell r="BM1405">
            <v>883161010237</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2249</v>
          </cell>
          <cell r="C1406">
            <v>1401</v>
          </cell>
          <cell r="D1406">
            <v>10</v>
          </cell>
          <cell r="E1406">
            <v>7</v>
          </cell>
          <cell r="F1406">
            <v>2566</v>
          </cell>
          <cell r="G1406">
            <v>800014749694</v>
          </cell>
          <cell r="H1406" t="str">
            <v>นาง</v>
          </cell>
          <cell r="I1406" t="str">
            <v>กชชวรรณ</v>
          </cell>
          <cell r="J1406" t="str">
            <v>อาภาภัทรฐานิต</v>
          </cell>
          <cell r="K1406">
            <v>3501900651319</v>
          </cell>
          <cell r="L1406" t="str">
            <v>เชียงใหม่</v>
          </cell>
          <cell r="M1406" t="str">
            <v>เชียงใหม่ 1</v>
          </cell>
          <cell r="N1406">
            <v>8</v>
          </cell>
          <cell r="O1406" t="str">
            <v>สินเชื่อธนาคารประชาชน</v>
          </cell>
          <cell r="P1406" t="str">
            <v>1.บุคคลค้ำประกัน</v>
          </cell>
          <cell r="Q1406">
            <v>41769.06</v>
          </cell>
          <cell r="R1406">
            <v>26182.04</v>
          </cell>
          <cell r="S1406" t="str">
            <v>แขวงเชียงใหม่</v>
          </cell>
          <cell r="T1406" t="str">
            <v>ผบE209</v>
          </cell>
          <cell r="U1406">
            <v>2564</v>
          </cell>
          <cell r="V1406" t="str">
            <v>ผบE2004</v>
          </cell>
          <cell r="W1406">
            <v>2564</v>
          </cell>
          <cell r="X1406"/>
          <cell r="Y1406"/>
          <cell r="Z1406"/>
          <cell r="AA1406">
            <v>23</v>
          </cell>
          <cell r="AB1406">
            <v>8</v>
          </cell>
          <cell r="AC1406">
            <v>2564</v>
          </cell>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นางกชชวรรณ อาภาภัทรฐานิต</v>
          </cell>
          <cell r="BM1406">
            <v>883163011691</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2250</v>
          </cell>
          <cell r="C1407">
            <v>1402</v>
          </cell>
          <cell r="D1407">
            <v>15</v>
          </cell>
          <cell r="E1407">
            <v>6</v>
          </cell>
          <cell r="F1407">
            <v>2566</v>
          </cell>
          <cell r="G1407" t="str">
            <v>800085778093,
800085778101,
800095661784</v>
          </cell>
          <cell r="H1407" t="str">
            <v>นาย</v>
          </cell>
          <cell r="I1407" t="str">
            <v>ชัยณรงค์</v>
          </cell>
          <cell r="J1407" t="str">
            <v>วงษาปัดนา</v>
          </cell>
          <cell r="K1407">
            <v>1100700968218</v>
          </cell>
          <cell r="L1407" t="str">
            <v>ถนนทิพย์เนตร</v>
          </cell>
          <cell r="M1407" t="str">
            <v>เชียงใหม่ 1</v>
          </cell>
          <cell r="N1407">
            <v>8</v>
          </cell>
          <cell r="O1407" t="str">
            <v>สินเชื่อธนาคารประชาชน</v>
          </cell>
          <cell r="P1407" t="str">
            <v>1.บุคคลค้ำประกัน</v>
          </cell>
          <cell r="Q1407">
            <v>132206</v>
          </cell>
          <cell r="R1407">
            <v>62021.51</v>
          </cell>
          <cell r="S1407" t="str">
            <v>แขวงเชียงใหม่</v>
          </cell>
          <cell r="T1407" t="str">
            <v>ผบE1437</v>
          </cell>
          <cell r="U1407">
            <v>2566</v>
          </cell>
          <cell r="V1407" t="str">
            <v>ผบE3283</v>
          </cell>
          <cell r="W1407">
            <v>2566</v>
          </cell>
          <cell r="X1407">
            <v>16</v>
          </cell>
          <cell r="Y1407">
            <v>5</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นายชัยณรงค์ วงษาปัดนา</v>
          </cell>
          <cell r="BM1407">
            <v>883165010898</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2251</v>
          </cell>
          <cell r="C1408">
            <v>1403</v>
          </cell>
          <cell r="D1408">
            <v>1</v>
          </cell>
          <cell r="E1408">
            <v>9</v>
          </cell>
          <cell r="F1408">
            <v>2566</v>
          </cell>
          <cell r="G1408" t="str">
            <v>800025135495,
800065782974</v>
          </cell>
          <cell r="H1408" t="str">
            <v>นาย</v>
          </cell>
          <cell r="I1408" t="str">
            <v>สมบัติ</v>
          </cell>
          <cell r="J1408" t="str">
            <v>ศรีวิชัย</v>
          </cell>
          <cell r="K1408">
            <v>3500900644869</v>
          </cell>
          <cell r="L1408" t="str">
            <v>ไชยปราการ</v>
          </cell>
          <cell r="M1408" t="str">
            <v>เชียงใหม่ 2</v>
          </cell>
          <cell r="N1408">
            <v>8</v>
          </cell>
          <cell r="O1408" t="str">
            <v>สินเชื่อธนาคารประชาชน, สินเชื่อห้องแถว</v>
          </cell>
          <cell r="P1408" t="str">
            <v>2.หลักทรัพย์ค้ำประกัน</v>
          </cell>
          <cell r="Q1408">
            <v>239411.52</v>
          </cell>
          <cell r="R1408">
            <v>78903.539999999994</v>
          </cell>
          <cell r="S1408" t="str">
            <v>จังหวัดฝาง</v>
          </cell>
          <cell r="T1408" t="str">
            <v>ผบE518</v>
          </cell>
          <cell r="U1408">
            <v>2566</v>
          </cell>
          <cell r="V1408" t="str">
            <v>ผบE677</v>
          </cell>
          <cell r="W1408">
            <v>2566</v>
          </cell>
          <cell r="X1408">
            <v>12</v>
          </cell>
          <cell r="Y1408">
            <v>6</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นายสมบัติ ศรีวิชัย</v>
          </cell>
          <cell r="BM1408">
            <v>0</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2252</v>
          </cell>
          <cell r="C1409">
            <v>1404</v>
          </cell>
          <cell r="D1409">
            <v>1</v>
          </cell>
          <cell r="E1409">
            <v>9</v>
          </cell>
          <cell r="F1409">
            <v>2566</v>
          </cell>
          <cell r="G1409" t="str">
            <v>800093239914 , 800093239898</v>
          </cell>
          <cell r="H1409" t="str">
            <v>นาง</v>
          </cell>
          <cell r="I1409" t="str">
            <v>จิรพรรณ</v>
          </cell>
          <cell r="J1409" t="str">
            <v>ยง</v>
          </cell>
          <cell r="K1409">
            <v>3500600214354</v>
          </cell>
          <cell r="L1409" t="str">
            <v>ฝาง</v>
          </cell>
          <cell r="M1409" t="str">
            <v>เชียงใหม่ 2</v>
          </cell>
          <cell r="N1409">
            <v>8</v>
          </cell>
          <cell r="O1409" t="str">
            <v>สินเชื่อเคหะ</v>
          </cell>
          <cell r="P1409" t="str">
            <v>2.หลักทรัพย์ค้ำประกัน</v>
          </cell>
          <cell r="Q1409">
            <v>1878336.09</v>
          </cell>
          <cell r="R1409">
            <v>255343.68</v>
          </cell>
          <cell r="S1409" t="str">
            <v>จังหวัดเชียงใหม่</v>
          </cell>
          <cell r="T1409" t="str">
            <v>ผบE20</v>
          </cell>
          <cell r="U1409">
            <v>2566</v>
          </cell>
          <cell r="V1409" t="str">
            <v>ผบE378</v>
          </cell>
          <cell r="W1409">
            <v>2566</v>
          </cell>
          <cell r="X1409">
            <v>13</v>
          </cell>
          <cell r="Y1409">
            <v>3</v>
          </cell>
          <cell r="Z1409">
            <v>2566</v>
          </cell>
          <cell r="AA1409"/>
          <cell r="AB1409"/>
          <cell r="AC1409"/>
          <cell r="AD1409"/>
          <cell r="AE1409"/>
          <cell r="AF1409"/>
          <cell r="AG1409"/>
          <cell r="AH1409"/>
          <cell r="AI1409"/>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นางจิรพรรณ ยง</v>
          </cell>
          <cell r="BM1409">
            <v>883265010011</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2253</v>
          </cell>
          <cell r="C1410">
            <v>1405</v>
          </cell>
          <cell r="D1410">
            <v>11</v>
          </cell>
          <cell r="E1410">
            <v>9</v>
          </cell>
          <cell r="F1410">
            <v>2566</v>
          </cell>
          <cell r="G1410">
            <v>804053005398</v>
          </cell>
          <cell r="H1410" t="str">
            <v>นายหรือพันตำรวจโท</v>
          </cell>
          <cell r="I1410" t="str">
            <v>เจษฎา</v>
          </cell>
          <cell r="J1410" t="str">
            <v>ปิ่นชูทอง</v>
          </cell>
          <cell r="K1410">
            <v>3909801087265</v>
          </cell>
          <cell r="L1410" t="str">
            <v>พนมทวน</v>
          </cell>
          <cell r="M1410"/>
          <cell r="N1410"/>
          <cell r="O1410" t="str">
            <v>สินเชื่อสวัสดิการ</v>
          </cell>
          <cell r="P1410" t="str">
            <v>4.ไม่มีหลักประกัน</v>
          </cell>
          <cell r="Q1410">
            <v>1254956.79</v>
          </cell>
          <cell r="R1410">
            <v>443362.69</v>
          </cell>
          <cell r="S1410" t="str">
            <v>จังหวัดเชียงใหม่</v>
          </cell>
          <cell r="T1410" t="str">
            <v>ผบ.1387</v>
          </cell>
          <cell r="U1410">
            <v>2563</v>
          </cell>
          <cell r="V1410" t="str">
            <v>ผบ.2269</v>
          </cell>
          <cell r="W1410">
            <v>2563</v>
          </cell>
          <cell r="X1410"/>
          <cell r="Y1410"/>
          <cell r="Z1410"/>
          <cell r="AA1410">
            <v>17</v>
          </cell>
          <cell r="AB1410">
            <v>9</v>
          </cell>
          <cell r="AC1410">
            <v>2563</v>
          </cell>
          <cell r="AD1410"/>
          <cell r="AE1410"/>
          <cell r="AF1410"/>
          <cell r="AG1410">
            <v>2</v>
          </cell>
          <cell r="AH1410">
            <v>5</v>
          </cell>
          <cell r="AI1410">
            <v>2566</v>
          </cell>
          <cell r="AJ1410"/>
          <cell r="AK1410"/>
          <cell r="AL1410"/>
          <cell r="AM1410"/>
          <cell r="AN1410"/>
          <cell r="AO1410"/>
          <cell r="AP1410"/>
          <cell r="AQ1410"/>
          <cell r="AR1410"/>
          <cell r="AS1410"/>
          <cell r="AT1410"/>
          <cell r="AU1410"/>
          <cell r="AV1410"/>
          <cell r="AW1410"/>
          <cell r="AX1410"/>
          <cell r="AY1410"/>
          <cell r="AZ1410"/>
          <cell r="BA1410"/>
          <cell r="BB1410"/>
          <cell r="BC1410"/>
          <cell r="BD1410"/>
          <cell r="BE1410"/>
          <cell r="BF1410"/>
          <cell r="BG1410"/>
          <cell r="BH1410"/>
          <cell r="BI1410"/>
          <cell r="BJ1410"/>
          <cell r="BK1410"/>
          <cell r="BL1410" t="str">
            <v>นายหรือพันตำรวจโทเจษฎา ปิ่นชูทอง</v>
          </cell>
          <cell r="BM1410">
            <v>881763010317</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2254</v>
          </cell>
          <cell r="C1411">
            <v>1406</v>
          </cell>
          <cell r="D1411">
            <v>7</v>
          </cell>
          <cell r="E1411">
            <v>9</v>
          </cell>
          <cell r="F1411">
            <v>2566</v>
          </cell>
          <cell r="G1411">
            <v>800030687613</v>
          </cell>
          <cell r="H1411" t="str">
            <v>นาย</v>
          </cell>
          <cell r="I1411" t="str">
            <v xml:space="preserve">พงษ์ศักด์ </v>
          </cell>
          <cell r="J1411" t="str">
            <v>วรรณตระกูล</v>
          </cell>
          <cell r="K1411"/>
          <cell r="L1411" t="str">
            <v>หางดง</v>
          </cell>
          <cell r="M1411" t="str">
            <v>เชียงใหม่ 3</v>
          </cell>
          <cell r="N1411">
            <v>8</v>
          </cell>
          <cell r="O1411"/>
          <cell r="P1411"/>
          <cell r="Q1411"/>
          <cell r="R1411"/>
          <cell r="S1411" t="str">
            <v>แขวงเชียงใหม่</v>
          </cell>
          <cell r="T1411"/>
          <cell r="U1411"/>
          <cell r="V1411" t="str">
            <v>ผบE8518</v>
          </cell>
          <cell r="W1411">
            <v>2565</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นายพงษ์ศักด์  วรรณตระกูล</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2255</v>
          </cell>
          <cell r="C1412">
            <v>1407</v>
          </cell>
          <cell r="D1412">
            <v>7</v>
          </cell>
          <cell r="E1412">
            <v>9</v>
          </cell>
          <cell r="F1412">
            <v>2566</v>
          </cell>
          <cell r="G1412">
            <v>822053004682</v>
          </cell>
          <cell r="H1412" t="str">
            <v>นางสาว</v>
          </cell>
          <cell r="I1412" t="str">
            <v>กัญญา</v>
          </cell>
          <cell r="J1412" t="str">
            <v>แซ่กัง</v>
          </cell>
          <cell r="K1412"/>
          <cell r="L1412" t="str">
            <v>สารภี</v>
          </cell>
          <cell r="M1412" t="str">
            <v>เชียงใหม่ 3</v>
          </cell>
          <cell r="N1412">
            <v>8</v>
          </cell>
          <cell r="O1412"/>
          <cell r="P1412"/>
          <cell r="Q1412"/>
          <cell r="R1412"/>
          <cell r="S1412" t="str">
            <v>แขวงเชียงใหม่</v>
          </cell>
          <cell r="T1412"/>
          <cell r="U1412"/>
          <cell r="V1412" t="str">
            <v>ผบE794</v>
          </cell>
          <cell r="W1412">
            <v>2566</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นางสาวกัญญา แซ่กัง</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2256</v>
          </cell>
          <cell r="C1413">
            <v>1408</v>
          </cell>
          <cell r="D1413">
            <v>7</v>
          </cell>
          <cell r="E1413">
            <v>9</v>
          </cell>
          <cell r="F1413">
            <v>2566</v>
          </cell>
          <cell r="G1413">
            <v>800060316216</v>
          </cell>
          <cell r="H1413" t="str">
            <v>นาย</v>
          </cell>
          <cell r="I1413" t="str">
            <v>เกรียงไกร</v>
          </cell>
          <cell r="J1413" t="str">
            <v>คำแสน</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ผบ.3888</v>
          </cell>
          <cell r="W1413">
            <v>2555</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นายเกรียงไกร คำแสน</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2257</v>
          </cell>
          <cell r="C1414">
            <v>1409</v>
          </cell>
          <cell r="D1414">
            <v>12</v>
          </cell>
          <cell r="E1414">
            <v>9</v>
          </cell>
          <cell r="F1414">
            <v>2566</v>
          </cell>
          <cell r="G1414" t="str">
            <v>800081547286,
800081547302,
800081547294</v>
          </cell>
          <cell r="H1414" t="str">
            <v>นางสาว</v>
          </cell>
          <cell r="I1414" t="str">
            <v>ลักษณา</v>
          </cell>
          <cell r="J1414" t="str">
            <v>คำเจริญ</v>
          </cell>
          <cell r="K1414"/>
          <cell r="L1414" t="str">
            <v>แม่วาง</v>
          </cell>
          <cell r="M1414" t="str">
            <v>เชียงใหม่ 3</v>
          </cell>
          <cell r="N1414">
            <v>8</v>
          </cell>
          <cell r="O1414"/>
          <cell r="P1414"/>
          <cell r="Q1414"/>
          <cell r="R1414"/>
          <cell r="S1414" t="str">
            <v>แขวงเชียงใหม่</v>
          </cell>
          <cell r="T1414"/>
          <cell r="U1414"/>
          <cell r="V1414" t="str">
            <v>ผบE1951</v>
          </cell>
          <cell r="W1414">
            <v>2563</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นางสาวลักษณา คำเจริญ</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2258</v>
          </cell>
          <cell r="C1415">
            <v>1410</v>
          </cell>
          <cell r="D1415"/>
          <cell r="E1415"/>
          <cell r="F1415"/>
          <cell r="G1415">
            <v>800059946361</v>
          </cell>
          <cell r="H1415" t="str">
            <v>นาย</v>
          </cell>
          <cell r="I1415" t="str">
            <v>วรินทร์นวัต</v>
          </cell>
          <cell r="J1415" t="str">
            <v>อัชฌาสุตานันท์</v>
          </cell>
          <cell r="K1415"/>
          <cell r="L1415"/>
          <cell r="M1415" t="str">
            <v>เชียงใหม่ 3</v>
          </cell>
          <cell r="N1415">
            <v>8</v>
          </cell>
          <cell r="O1415"/>
          <cell r="P1415"/>
          <cell r="Q1415"/>
          <cell r="R1415"/>
          <cell r="S1415" t="str">
            <v>จังหวัดเชียงใหม่</v>
          </cell>
          <cell r="T1415"/>
          <cell r="U1415"/>
          <cell r="V1415" t="str">
            <v>ผบE1198</v>
          </cell>
          <cell r="W1415">
            <v>2565</v>
          </cell>
          <cell r="X1415"/>
          <cell r="Y1415"/>
          <cell r="Z1415"/>
          <cell r="AA1415"/>
          <cell r="AB1415"/>
          <cell r="AC1415"/>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t="str">
            <v>นำส่งต้นฉบับโฉนดที่ดินและสัญญาจำนอง</v>
          </cell>
          <cell r="BC1415"/>
          <cell r="BD1415"/>
          <cell r="BE1415"/>
          <cell r="BF1415"/>
          <cell r="BG1415"/>
          <cell r="BH1415"/>
          <cell r="BI1415"/>
          <cell r="BJ1415"/>
          <cell r="BK1415"/>
          <cell r="BL1415" t="str">
            <v>นายวรินทร์นวัต อัชฌาสุตานันท์</v>
          </cell>
          <cell r="BM1415">
            <v>0</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2259</v>
          </cell>
          <cell r="C1416">
            <v>1411</v>
          </cell>
          <cell r="D1416">
            <v>24</v>
          </cell>
          <cell r="E1416">
            <v>5</v>
          </cell>
          <cell r="F1416">
            <v>2566</v>
          </cell>
          <cell r="G1416">
            <v>800049845228</v>
          </cell>
          <cell r="H1416" t="str">
            <v>กลุ่มเครดิตยูเนี่ยมตำบลโปงทุ่ง</v>
          </cell>
          <cell r="I1416"/>
          <cell r="J1416"/>
          <cell r="K1416"/>
          <cell r="L1416" t="str">
            <v>ดอยเต่า</v>
          </cell>
          <cell r="M1416" t="str">
            <v>เชียงใหม่ 2</v>
          </cell>
          <cell r="N1416">
            <v>8</v>
          </cell>
          <cell r="O1416" t="str">
            <v>สินเชื่อพัฒนาชนบท</v>
          </cell>
          <cell r="P1416" t="str">
            <v>1.บุคคลค้ำประกัน</v>
          </cell>
          <cell r="Q1416">
            <v>438712.61</v>
          </cell>
          <cell r="R1416">
            <v>72883.56</v>
          </cell>
          <cell r="S1416" t="str">
            <v>จังหวัดฮอด</v>
          </cell>
          <cell r="T1416" t="str">
            <v>ผบE300</v>
          </cell>
          <cell r="U1416">
            <v>2563</v>
          </cell>
          <cell r="V1416" t="str">
            <v>ผบE300</v>
          </cell>
          <cell r="W1416">
            <v>2563</v>
          </cell>
          <cell r="X1416"/>
          <cell r="Y1416"/>
          <cell r="Z1416"/>
          <cell r="AA1416">
            <v>8</v>
          </cell>
          <cell r="AB1416">
            <v>9</v>
          </cell>
          <cell r="AC1416">
            <v>2563</v>
          </cell>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 xml:space="preserve">กลุ่มเครดิตยูเนี่ยมตำบลโปงทุ่ง </v>
          </cell>
          <cell r="BM1416">
            <v>883263011408</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2260</v>
          </cell>
          <cell r="C1417">
            <v>1412</v>
          </cell>
          <cell r="D1417">
            <v>17</v>
          </cell>
          <cell r="E1417">
            <v>8</v>
          </cell>
          <cell r="F1417">
            <v>2566</v>
          </cell>
          <cell r="G1417" t="str">
            <v>800094984013,
800073309877</v>
          </cell>
          <cell r="H1417" t="str">
            <v>นาย</v>
          </cell>
          <cell r="I1417" t="str">
            <v>นัฏฐาวุธ</v>
          </cell>
          <cell r="J1417" t="str">
            <v>สุภาโพน</v>
          </cell>
          <cell r="K1417">
            <v>1500200025761</v>
          </cell>
          <cell r="L1417" t="str">
            <v>ฮอด</v>
          </cell>
          <cell r="M1417" t="str">
            <v>เชียงใหม่ 3</v>
          </cell>
          <cell r="N1417">
            <v>8</v>
          </cell>
          <cell r="O1417" t="str">
            <v>สินเชื่อธนาคารประชาชน</v>
          </cell>
          <cell r="P1417" t="str">
            <v>1.บุคคลค้ำประกัน</v>
          </cell>
          <cell r="Q1417">
            <v>23328</v>
          </cell>
          <cell r="R1417">
            <v>8162.56</v>
          </cell>
          <cell r="S1417" t="str">
            <v>จังหวัดฮอด</v>
          </cell>
          <cell r="T1417" t="str">
            <v>ผบE802</v>
          </cell>
          <cell r="U1417">
            <v>2565</v>
          </cell>
          <cell r="V1417" t="str">
            <v>ผบE901</v>
          </cell>
          <cell r="W1417">
            <v>2565</v>
          </cell>
          <cell r="X1417">
            <v>22</v>
          </cell>
          <cell r="Y1417">
            <v>11</v>
          </cell>
          <cell r="Z1417">
            <v>2565</v>
          </cell>
          <cell r="AA1417"/>
          <cell r="AB1417"/>
          <cell r="AC1417"/>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นายนัฏฐาวุธ สุภาโพน</v>
          </cell>
          <cell r="BM1417" t="str">
            <v>888165010301,
888165010302</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2261</v>
          </cell>
          <cell r="C1418">
            <v>1413</v>
          </cell>
          <cell r="D1418"/>
          <cell r="E1418"/>
          <cell r="F1418"/>
          <cell r="G1418">
            <v>800063699394</v>
          </cell>
          <cell r="H1418" t="str">
            <v>นาย</v>
          </cell>
          <cell r="I1418" t="str">
            <v>ชุติเดช</v>
          </cell>
          <cell r="J1418" t="str">
            <v>จันทร์ณรงค์ชัย</v>
          </cell>
          <cell r="K1418" t="str">
            <v>1-5099-01003-45-1</v>
          </cell>
          <cell r="L1418" t="str">
            <v>สันกำแพง</v>
          </cell>
          <cell r="M1418" t="str">
            <v>เชียงใหม่ 3</v>
          </cell>
          <cell r="N1418">
            <v>8</v>
          </cell>
          <cell r="O1418" t="str">
            <v>สินเชื่อธนาคารประชาชน</v>
          </cell>
          <cell r="P1418" t="str">
            <v>1.บุคคลค้ำประกัน</v>
          </cell>
          <cell r="Q1418"/>
          <cell r="R1418"/>
          <cell r="S1418" t="str">
            <v>แขวงเชียงใหม่</v>
          </cell>
          <cell r="T1418" t="str">
            <v>ผบE5686</v>
          </cell>
          <cell r="U1418">
            <v>2564</v>
          </cell>
          <cell r="V1418" t="str">
            <v>ผบE5197</v>
          </cell>
          <cell r="W1418">
            <v>2565</v>
          </cell>
          <cell r="X1418"/>
          <cell r="Y1418"/>
          <cell r="Z1418"/>
          <cell r="AA1418">
            <v>25</v>
          </cell>
          <cell r="AB1418">
            <v>7</v>
          </cell>
          <cell r="AC1418">
            <v>2565</v>
          </cell>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นายชุติเดช จันทร์ณรงค์ชัย</v>
          </cell>
          <cell r="BM1418">
            <v>883263010384</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2262</v>
          </cell>
          <cell r="C1419">
            <v>1414</v>
          </cell>
          <cell r="D1419">
            <v>3</v>
          </cell>
          <cell r="E1419">
            <v>8</v>
          </cell>
          <cell r="F1419">
            <v>2566</v>
          </cell>
          <cell r="G1419">
            <v>800082419931</v>
          </cell>
          <cell r="H1419" t="str">
            <v>นาย</v>
          </cell>
          <cell r="I1419" t="str">
            <v>เชิดชัย</v>
          </cell>
          <cell r="J1419" t="str">
            <v>สุคำ</v>
          </cell>
          <cell r="K1419">
            <v>3500600513467</v>
          </cell>
          <cell r="L1419" t="str">
            <v>แม่ริม</v>
          </cell>
          <cell r="M1419" t="str">
            <v>เชียงใหม่ 2</v>
          </cell>
          <cell r="N1419">
            <v>8</v>
          </cell>
          <cell r="O1419" t="str">
            <v>สินเชื่อธนาคารประชาชน</v>
          </cell>
          <cell r="P1419" t="str">
            <v>1.บุคคลค้ำประกัน</v>
          </cell>
          <cell r="Q1419">
            <v>54654</v>
          </cell>
          <cell r="R1419">
            <v>24916.84</v>
          </cell>
          <cell r="S1419" t="str">
            <v>แขวงเชียงใหม่</v>
          </cell>
          <cell r="T1419" t="str">
            <v>ผบE1438</v>
          </cell>
          <cell r="U1419">
            <v>2566</v>
          </cell>
          <cell r="V1419" t="str">
            <v>ผบE3293</v>
          </cell>
          <cell r="W1419">
            <v>2566</v>
          </cell>
          <cell r="X1419">
            <v>16</v>
          </cell>
          <cell r="Y1419">
            <v>5</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นายเชิดชัย สุคำ</v>
          </cell>
          <cell r="BM1419">
            <v>0</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2263</v>
          </cell>
          <cell r="C1420">
            <v>1415</v>
          </cell>
          <cell r="D1420">
            <v>21</v>
          </cell>
          <cell r="E1420">
            <v>8</v>
          </cell>
          <cell r="F1420">
            <v>2566</v>
          </cell>
          <cell r="G1420">
            <v>800081782453</v>
          </cell>
          <cell r="H1420" t="str">
            <v>นางสาว</v>
          </cell>
          <cell r="I1420" t="str">
            <v>ฐิติมา</v>
          </cell>
          <cell r="J1420" t="str">
            <v>อุ่นเมืองอินทร์</v>
          </cell>
          <cell r="K1420" t="str">
            <v>1-5099-00895-15-4</v>
          </cell>
          <cell r="L1420" t="str">
            <v>สันทราย</v>
          </cell>
          <cell r="M1420" t="str">
            <v>เชียงใหม่ 2</v>
          </cell>
          <cell r="N1420">
            <v>8</v>
          </cell>
          <cell r="O1420" t="str">
            <v>สินเชื่อธนาคารประชาชน</v>
          </cell>
          <cell r="P1420" t="str">
            <v>1.บุคคลค้ำประกัน</v>
          </cell>
          <cell r="Q1420">
            <v>103108.2</v>
          </cell>
          <cell r="R1420">
            <v>43022.89</v>
          </cell>
          <cell r="S1420" t="str">
            <v>แขวงเชียงใหม่</v>
          </cell>
          <cell r="T1420" t="str">
            <v>ผบE2738</v>
          </cell>
          <cell r="U1420">
            <v>2566</v>
          </cell>
          <cell r="V1420" t="str">
            <v>ผบE4432</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นางสาวฐิติมา อุ่นเมืองอินทร์</v>
          </cell>
          <cell r="BM1420">
            <v>883266010023</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2264</v>
          </cell>
          <cell r="C1421">
            <v>1416</v>
          </cell>
          <cell r="D1421">
            <v>6</v>
          </cell>
          <cell r="E1421">
            <v>9</v>
          </cell>
          <cell r="F1421">
            <v>2566</v>
          </cell>
          <cell r="G1421">
            <v>800059343817</v>
          </cell>
          <cell r="H1421" t="str">
            <v>นาง</v>
          </cell>
          <cell r="I1421" t="str">
            <v>งามพิศ</v>
          </cell>
          <cell r="J1421" t="str">
            <v>อินต๊ะ</v>
          </cell>
          <cell r="K1421" t="str">
            <v>3-5014-00202-13-2</v>
          </cell>
          <cell r="L1421" t="str">
            <v>สันทราย</v>
          </cell>
          <cell r="M1421" t="str">
            <v>เชียงใหม่ 2</v>
          </cell>
          <cell r="N1421">
            <v>8</v>
          </cell>
          <cell r="O1421" t="str">
            <v>สินเชื่อธนาคารประชาชน</v>
          </cell>
          <cell r="P1421" t="str">
            <v>1.บุคคลค้ำประกัน</v>
          </cell>
          <cell r="Q1421">
            <v>96265</v>
          </cell>
          <cell r="R1421">
            <v>20217.240000000002</v>
          </cell>
          <cell r="S1421" t="str">
            <v>แขวงเชียงใหม่</v>
          </cell>
          <cell r="T1421" t="str">
            <v>ผบE2737</v>
          </cell>
          <cell r="U1421">
            <v>2566</v>
          </cell>
          <cell r="V1421" t="str">
            <v>ผบE4435</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นางงามพิศ อินต๊ะ</v>
          </cell>
          <cell r="BM1421">
            <v>883266010024</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2265</v>
          </cell>
          <cell r="C1422">
            <v>1417</v>
          </cell>
          <cell r="D1422">
            <v>6</v>
          </cell>
          <cell r="E1422">
            <v>9</v>
          </cell>
          <cell r="F1422">
            <v>2566</v>
          </cell>
          <cell r="G1422">
            <v>800085947532</v>
          </cell>
          <cell r="H1422" t="str">
            <v>นางสาว</v>
          </cell>
          <cell r="I1422" t="str">
            <v xml:space="preserve">รัตนาภรณ์ </v>
          </cell>
          <cell r="J1422" t="str">
            <v>พงษ์ตัน</v>
          </cell>
          <cell r="K1422">
            <v>1509901584551</v>
          </cell>
          <cell r="L1422" t="str">
            <v>สันทราย</v>
          </cell>
          <cell r="M1422" t="str">
            <v>เชียงใหม่ 2</v>
          </cell>
          <cell r="N1422">
            <v>8</v>
          </cell>
          <cell r="O1422" t="str">
            <v>สินเชื่อธนาคารประชาชน</v>
          </cell>
          <cell r="P1422" t="str">
            <v>1.บุคคลค้ำประกัน</v>
          </cell>
          <cell r="Q1422">
            <v>55988</v>
          </cell>
          <cell r="R1422">
            <v>22725.16</v>
          </cell>
          <cell r="S1422" t="str">
            <v>แขวงเชียงใหม่</v>
          </cell>
          <cell r="T1422" t="str">
            <v>ผบE1467</v>
          </cell>
          <cell r="U1422">
            <v>2566</v>
          </cell>
          <cell r="V1422" t="str">
            <v>ผบE4441</v>
          </cell>
          <cell r="W1422">
            <v>2566</v>
          </cell>
          <cell r="X1422">
            <v>12</v>
          </cell>
          <cell r="Y1422">
            <v>6</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นางสาวรัตนาภรณ์  พงษ์ตัน</v>
          </cell>
          <cell r="BM1422">
            <v>883265010850</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2266</v>
          </cell>
          <cell r="C1423">
            <v>1418</v>
          </cell>
          <cell r="D1423">
            <v>7</v>
          </cell>
          <cell r="E1423">
            <v>9</v>
          </cell>
          <cell r="F1423">
            <v>2566</v>
          </cell>
          <cell r="G1423">
            <v>800076818585</v>
          </cell>
          <cell r="H1423" t="str">
            <v>ว่าที่ร้อยตรี</v>
          </cell>
          <cell r="I1423" t="str">
            <v>ณัฐสิมา</v>
          </cell>
          <cell r="J1423" t="str">
            <v>ถนอมบุญ</v>
          </cell>
          <cell r="K1423" t="str">
            <v>1 5099 01032 29 0</v>
          </cell>
          <cell r="L1423" t="str">
            <v>แม่โจ้</v>
          </cell>
          <cell r="M1423" t="str">
            <v>เชียงใหม่ 2</v>
          </cell>
          <cell r="N1423">
            <v>8</v>
          </cell>
          <cell r="O1423" t="str">
            <v>สินเชื่อธนาคารประชาชน</v>
          </cell>
          <cell r="P1423" t="str">
            <v>1.บุคคลค้ำประกัน</v>
          </cell>
          <cell r="Q1423">
            <v>69067.14</v>
          </cell>
          <cell r="R1423">
            <v>27201.83</v>
          </cell>
          <cell r="S1423" t="str">
            <v>แขวงเชียงใหม่</v>
          </cell>
          <cell r="T1423" t="str">
            <v>ผบE7158</v>
          </cell>
          <cell r="U1423">
            <v>2565</v>
          </cell>
          <cell r="V1423" t="str">
            <v>ผบE139</v>
          </cell>
          <cell r="W1423">
            <v>2566</v>
          </cell>
          <cell r="X1423">
            <v>17</v>
          </cell>
          <cell r="Y1423">
            <v>1</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ว่าที่ร้อยตรีณัฐสิมา ถนอมบุญ</v>
          </cell>
          <cell r="BM1423">
            <v>883265010433</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2267</v>
          </cell>
          <cell r="C1424">
            <v>1419</v>
          </cell>
          <cell r="D1424">
            <v>7</v>
          </cell>
          <cell r="E1424">
            <v>9</v>
          </cell>
          <cell r="F1424">
            <v>2566</v>
          </cell>
          <cell r="G1424">
            <v>800145587260</v>
          </cell>
          <cell r="H1424" t="str">
            <v>นาย</v>
          </cell>
          <cell r="I1424" t="str">
            <v xml:space="preserve">กิตติ </v>
          </cell>
          <cell r="J1424" t="str">
            <v>อุ่นเรือน</v>
          </cell>
          <cell r="K1424">
            <v>1500700113375</v>
          </cell>
          <cell r="L1424" t="str">
            <v>แม่โจ้</v>
          </cell>
          <cell r="M1424" t="str">
            <v>เชียงใหม่ 2</v>
          </cell>
          <cell r="N1424">
            <v>8</v>
          </cell>
          <cell r="O1424" t="str">
            <v>สินเชื่อธนาคารประชาชน</v>
          </cell>
          <cell r="P1424" t="str">
            <v>1.บุคคลค้ำประกัน</v>
          </cell>
          <cell r="Q1424">
            <v>45833</v>
          </cell>
          <cell r="R1424">
            <v>3717.47</v>
          </cell>
          <cell r="S1424" t="str">
            <v>แขวงเชียงดาว</v>
          </cell>
          <cell r="T1424" t="str">
            <v>ผบE16</v>
          </cell>
          <cell r="U1424">
            <v>2566</v>
          </cell>
          <cell r="V1424" t="str">
            <v>ผบE96</v>
          </cell>
          <cell r="W1424">
            <v>2566</v>
          </cell>
          <cell r="X1424">
            <v>6</v>
          </cell>
          <cell r="Y1424">
            <v>2</v>
          </cell>
          <cell r="Z1424">
            <v>2566</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นายกิตติ  อุ่นเรือน</v>
          </cell>
          <cell r="BM1424">
            <v>883265010855</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2268</v>
          </cell>
          <cell r="C1425">
            <v>1420</v>
          </cell>
          <cell r="D1425">
            <v>4</v>
          </cell>
          <cell r="E1425">
            <v>8</v>
          </cell>
          <cell r="F1425">
            <v>2566</v>
          </cell>
          <cell r="G1425">
            <v>800102279513</v>
          </cell>
          <cell r="H1425" t="str">
            <v>นางสาว</v>
          </cell>
          <cell r="I1425" t="str">
            <v>ลลิภัทร</v>
          </cell>
          <cell r="J1425" t="str">
            <v>คัมภีระ</v>
          </cell>
          <cell r="K1425">
            <v>3501300819595</v>
          </cell>
          <cell r="L1425" t="str">
            <v>เชียงใหม่</v>
          </cell>
          <cell r="M1425" t="str">
            <v>เชียงใหม่ 1</v>
          </cell>
          <cell r="N1425">
            <v>8</v>
          </cell>
          <cell r="O1425" t="str">
            <v>สินเชื่อธนาคารประชาชน</v>
          </cell>
          <cell r="P1425" t="str">
            <v>1.บุคคลค้ำประกัน</v>
          </cell>
          <cell r="Q1425">
            <v>197696</v>
          </cell>
          <cell r="R1425">
            <v>29343.73</v>
          </cell>
          <cell r="S1425" t="str">
            <v>แขวงเชียงใหม่</v>
          </cell>
          <cell r="T1425" t="str">
            <v>ผบE6235</v>
          </cell>
          <cell r="U1425">
            <v>2565</v>
          </cell>
          <cell r="V1425" t="str">
            <v>ผบE8430</v>
          </cell>
          <cell r="W1425">
            <v>2565</v>
          </cell>
          <cell r="X1425">
            <v>28</v>
          </cell>
          <cell r="Y1425">
            <v>11</v>
          </cell>
          <cell r="Z1425">
            <v>2565</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นางสาวลลิภัทร คัมภีระ</v>
          </cell>
          <cell r="BM1425">
            <v>883165010124</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2269</v>
          </cell>
          <cell r="C1426">
            <v>1421</v>
          </cell>
          <cell r="D1426">
            <v>4</v>
          </cell>
          <cell r="E1426">
            <v>8</v>
          </cell>
          <cell r="F1426">
            <v>2566</v>
          </cell>
          <cell r="G1426">
            <v>800099092846</v>
          </cell>
          <cell r="H1426" t="str">
            <v>นางสาว</v>
          </cell>
          <cell r="I1426" t="str">
            <v>มณฑน์รัตน์</v>
          </cell>
          <cell r="J1426" t="str">
            <v>จิตรทรวง</v>
          </cell>
          <cell r="K1426">
            <v>3500600172422</v>
          </cell>
          <cell r="L1426" t="str">
            <v>เชียงใหม่</v>
          </cell>
          <cell r="M1426" t="str">
            <v>เชียงใหม่ 1</v>
          </cell>
          <cell r="N1426">
            <v>8</v>
          </cell>
          <cell r="O1426" t="str">
            <v>สินเชื่อธนาคารประชาชน</v>
          </cell>
          <cell r="P1426" t="str">
            <v>1.บุคคลค้ำประกัน</v>
          </cell>
          <cell r="Q1426">
            <v>130325</v>
          </cell>
          <cell r="R1426">
            <v>34665.800000000003</v>
          </cell>
          <cell r="S1426" t="str">
            <v>แขวงเชียงใหม่</v>
          </cell>
          <cell r="T1426" t="str">
            <v>ผบE7139</v>
          </cell>
          <cell r="U1426">
            <v>2565</v>
          </cell>
          <cell r="V1426" t="str">
            <v>ผบE245</v>
          </cell>
          <cell r="W1426">
            <v>2566</v>
          </cell>
          <cell r="X1426">
            <v>17</v>
          </cell>
          <cell r="Y1426">
            <v>1</v>
          </cell>
          <cell r="Z1426">
            <v>2566</v>
          </cell>
          <cell r="AA1426"/>
          <cell r="AB1426"/>
          <cell r="AC1426"/>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นางสาวมณฑน์รัตน์ จิตรทรวง</v>
          </cell>
          <cell r="BM1426">
            <v>883165010179</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2270</v>
          </cell>
          <cell r="C1427">
            <v>1422</v>
          </cell>
          <cell r="D1427">
            <v>4</v>
          </cell>
          <cell r="E1427">
            <v>8</v>
          </cell>
          <cell r="F1427">
            <v>2566</v>
          </cell>
          <cell r="G1427">
            <v>800027845919</v>
          </cell>
          <cell r="H1427" t="str">
            <v>นาง</v>
          </cell>
          <cell r="I1427" t="str">
            <v>สุนิสา</v>
          </cell>
          <cell r="J1427" t="str">
            <v>จินะชิต</v>
          </cell>
          <cell r="K1427">
            <v>3500100044581</v>
          </cell>
          <cell r="L1427" t="str">
            <v>เชียงใหม่</v>
          </cell>
          <cell r="M1427" t="str">
            <v>เชียงใหม่ 1</v>
          </cell>
          <cell r="N1427">
            <v>8</v>
          </cell>
          <cell r="O1427" t="str">
            <v>พัฒนากลุ่มอาชีพ (เกื้อกูล)</v>
          </cell>
          <cell r="P1427" t="str">
            <v>1.บุคคลค้ำประกัน</v>
          </cell>
          <cell r="Q1427">
            <v>1638273.58</v>
          </cell>
          <cell r="R1427">
            <v>199719.22</v>
          </cell>
          <cell r="S1427" t="str">
            <v>จังหวัดเชียงใหม่</v>
          </cell>
          <cell r="T1427" t="str">
            <v>ผบ.2004</v>
          </cell>
          <cell r="U1427">
            <v>2562</v>
          </cell>
          <cell r="V1427" t="str">
            <v>ผบ.2360</v>
          </cell>
          <cell r="W1427">
            <v>2562</v>
          </cell>
          <cell r="X1427"/>
          <cell r="Y1427"/>
          <cell r="Z1427"/>
          <cell r="AA1427">
            <v>28</v>
          </cell>
          <cell r="AB1427">
            <v>10</v>
          </cell>
          <cell r="AC1427">
            <v>2562</v>
          </cell>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นางสุนิสา จินะชิต</v>
          </cell>
          <cell r="BM1427">
            <v>883162011068</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2271</v>
          </cell>
          <cell r="C1428">
            <v>1423</v>
          </cell>
          <cell r="D1428">
            <v>8</v>
          </cell>
          <cell r="E1428">
            <v>8</v>
          </cell>
          <cell r="F1428">
            <v>2566</v>
          </cell>
          <cell r="G1428">
            <v>800031874046</v>
          </cell>
          <cell r="H1428" t="str">
            <v>นาย</v>
          </cell>
          <cell r="I1428" t="str">
            <v>ดำเนิน</v>
          </cell>
          <cell r="J1428" t="str">
            <v>ชัยมณี</v>
          </cell>
          <cell r="K1428" t="str">
            <v>3 5015 00518 16 6</v>
          </cell>
          <cell r="L1428" t="str">
            <v>หนองหอย</v>
          </cell>
          <cell r="M1428" t="str">
            <v>เชียงใหม่ 1</v>
          </cell>
          <cell r="N1428">
            <v>8</v>
          </cell>
          <cell r="O1428" t="str">
            <v>สินเชื่อสวัสดิการ</v>
          </cell>
          <cell r="P1428" t="str">
            <v>1.บุคคลค้ำประกัน</v>
          </cell>
          <cell r="Q1428">
            <v>96054.93</v>
          </cell>
          <cell r="R1428">
            <v>15125.83</v>
          </cell>
          <cell r="S1428" t="str">
            <v>แขวงเชียงใหม่</v>
          </cell>
          <cell r="T1428" t="str">
            <v>ผบE2728</v>
          </cell>
          <cell r="U1428">
            <v>2566</v>
          </cell>
          <cell r="V1428" t="str">
            <v>ผบE4411</v>
          </cell>
          <cell r="W1428">
            <v>2566</v>
          </cell>
          <cell r="X1428">
            <v>12</v>
          </cell>
          <cell r="Y1428">
            <v>6</v>
          </cell>
          <cell r="Z1428">
            <v>2566</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นายดำเนิน ชัยมณี</v>
          </cell>
          <cell r="BM1428">
            <v>883166010005</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2272</v>
          </cell>
          <cell r="C1429">
            <v>1424</v>
          </cell>
          <cell r="D1429">
            <v>11</v>
          </cell>
          <cell r="E1429">
            <v>8</v>
          </cell>
          <cell r="F1429">
            <v>2566</v>
          </cell>
          <cell r="G1429">
            <v>800054826030</v>
          </cell>
          <cell r="H1429" t="str">
            <v>นาง</v>
          </cell>
          <cell r="I1429" t="str">
            <v>เกสรา</v>
          </cell>
          <cell r="J1429" t="str">
            <v>ไอ่มี</v>
          </cell>
          <cell r="K1429">
            <v>5570100082781</v>
          </cell>
          <cell r="L1429" t="str">
            <v>ช้างคลาน</v>
          </cell>
          <cell r="M1429" t="str">
            <v>เชียงใหม่ 1</v>
          </cell>
          <cell r="N1429">
            <v>8</v>
          </cell>
          <cell r="O1429" t="str">
            <v>สินเชื่อธนาคารประชาชน</v>
          </cell>
          <cell r="P1429" t="str">
            <v>1.บุคคลค้ำประกัน</v>
          </cell>
          <cell r="Q1429">
            <v>104194.82</v>
          </cell>
          <cell r="R1429">
            <v>16546.91</v>
          </cell>
          <cell r="S1429" t="str">
            <v>แขวงเชียงใหม่</v>
          </cell>
          <cell r="T1429" t="str">
            <v>ผบ.2560</v>
          </cell>
          <cell r="U1429">
            <v>2563</v>
          </cell>
          <cell r="V1429" t="str">
            <v>ผบ.5202</v>
          </cell>
          <cell r="W1429">
            <v>2563</v>
          </cell>
          <cell r="X1429">
            <v>24</v>
          </cell>
          <cell r="Y1429">
            <v>7</v>
          </cell>
          <cell r="Z1429">
            <v>2563</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นางเกสรา ไอ่มี</v>
          </cell>
          <cell r="BM1429">
            <v>823560011123</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2273</v>
          </cell>
          <cell r="C1430">
            <v>1425</v>
          </cell>
          <cell r="D1430">
            <v>23</v>
          </cell>
          <cell r="E1430">
            <v>8</v>
          </cell>
          <cell r="F1430">
            <v>2566</v>
          </cell>
          <cell r="G1430">
            <v>800065298500</v>
          </cell>
          <cell r="H1430" t="str">
            <v>นาย</v>
          </cell>
          <cell r="I1430" t="str">
            <v>ปรีชา</v>
          </cell>
          <cell r="J1430" t="str">
            <v>ปัญญาอิ่นแก้ว</v>
          </cell>
          <cell r="K1430" t="str">
            <v>1 5703 00017 25 5</v>
          </cell>
          <cell r="L1430" t="str">
            <v>ถนนทิพย์เนตร</v>
          </cell>
          <cell r="M1430" t="str">
            <v>เชียงใหม่ 1</v>
          </cell>
          <cell r="N1430"/>
          <cell r="O1430" t="str">
            <v>ประชารัฐเพื่อประชาชน</v>
          </cell>
          <cell r="P1430" t="str">
            <v>1.บุคคลค้ำประกัน</v>
          </cell>
          <cell r="Q1430"/>
          <cell r="R1430"/>
          <cell r="S1430" t="str">
            <v>จังหวัดเทิง</v>
          </cell>
          <cell r="T1430" t="str">
            <v>ผบ.1962</v>
          </cell>
          <cell r="U1430">
            <v>2562</v>
          </cell>
          <cell r="V1430" t="str">
            <v>ผบ2403</v>
          </cell>
          <cell r="W1430">
            <v>2562</v>
          </cell>
          <cell r="X1430">
            <v>25</v>
          </cell>
          <cell r="Y1430">
            <v>12</v>
          </cell>
          <cell r="Z1430">
            <v>2562</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นายปรีชา ปัญญาอิ่นแก้ว</v>
          </cell>
          <cell r="BM1430">
            <v>823560010986</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2274</v>
          </cell>
          <cell r="C1431">
            <v>1426</v>
          </cell>
          <cell r="D1431">
            <v>30</v>
          </cell>
          <cell r="E1431">
            <v>8</v>
          </cell>
          <cell r="F1431">
            <v>2566</v>
          </cell>
          <cell r="G1431" t="str">
            <v>800101752205 ,800121217270</v>
          </cell>
          <cell r="H1431" t="str">
            <v>นางสาว</v>
          </cell>
          <cell r="I1431" t="str">
            <v>รัตติกาล</v>
          </cell>
          <cell r="J1431" t="str">
            <v>พะยามะหนี่</v>
          </cell>
          <cell r="K1431">
            <v>8580384010009</v>
          </cell>
          <cell r="L1431" t="str">
            <v>เชียงใหม่</v>
          </cell>
          <cell r="M1431" t="str">
            <v>เชียงใหม่ 1</v>
          </cell>
          <cell r="N1431">
            <v>8</v>
          </cell>
          <cell r="O1431" t="str">
            <v>สินเชื่อธนาคารประชาชน</v>
          </cell>
          <cell r="P1431" t="str">
            <v>1.บุคคลค้ำประกัน</v>
          </cell>
          <cell r="Q1431">
            <v>41716.720000000001</v>
          </cell>
          <cell r="R1431">
            <v>8812.16</v>
          </cell>
          <cell r="S1431" t="str">
            <v>แขวงเชียงดาว</v>
          </cell>
          <cell r="T1431" t="str">
            <v>ผบE40</v>
          </cell>
          <cell r="U1431">
            <v>2566</v>
          </cell>
          <cell r="V1431" t="str">
            <v>ผบE141</v>
          </cell>
          <cell r="W1431">
            <v>2566</v>
          </cell>
          <cell r="X1431">
            <v>21</v>
          </cell>
          <cell r="Y1431">
            <v>2</v>
          </cell>
          <cell r="Z1431">
            <v>2566</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นางสาวรัตติกาล พะยามะหนี่</v>
          </cell>
          <cell r="BM1431">
            <v>883165010122</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2275</v>
          </cell>
          <cell r="C1432">
            <v>1427</v>
          </cell>
          <cell r="D1432">
            <v>4</v>
          </cell>
          <cell r="E1432">
            <v>9</v>
          </cell>
          <cell r="F1432">
            <v>2566</v>
          </cell>
          <cell r="G1432">
            <v>800056792784</v>
          </cell>
          <cell r="H1432" t="str">
            <v>นางสาว</v>
          </cell>
          <cell r="I1432" t="str">
            <v xml:space="preserve">นันท์วรัตถ์   </v>
          </cell>
          <cell r="J1432" t="str">
            <v>กลั่นเนียม</v>
          </cell>
          <cell r="K1432">
            <v>3739900385398</v>
          </cell>
          <cell r="L1432" t="str">
            <v>ประตูช้างเผือก</v>
          </cell>
          <cell r="M1432" t="str">
            <v>เชียงใหม่ 1</v>
          </cell>
          <cell r="N1432">
            <v>8</v>
          </cell>
          <cell r="O1432" t="str">
            <v>สินเชื่อธนาคารประชาชน</v>
          </cell>
          <cell r="P1432"/>
          <cell r="Q1432">
            <v>30013.38</v>
          </cell>
          <cell r="R1432">
            <v>8969.1299999999992</v>
          </cell>
          <cell r="S1432" t="str">
            <v>แขวงเชียงใหม่</v>
          </cell>
          <cell r="T1432" t="str">
            <v>ผบ.4812</v>
          </cell>
          <cell r="U1432">
            <v>2562</v>
          </cell>
          <cell r="V1432" t="str">
            <v>ผบ.4466</v>
          </cell>
          <cell r="W1432">
            <v>2562</v>
          </cell>
          <cell r="X1432">
            <v>8</v>
          </cell>
          <cell r="Y1432">
            <v>6</v>
          </cell>
          <cell r="Z1432">
            <v>2562</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นางสาวนันท์วรัตถ์    กลั่นเนียม</v>
          </cell>
          <cell r="BM1432">
            <v>883162010738</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2276</v>
          </cell>
          <cell r="C1433">
            <v>1428</v>
          </cell>
          <cell r="D1433">
            <v>7</v>
          </cell>
          <cell r="E1433">
            <v>9</v>
          </cell>
          <cell r="F1433">
            <v>2566</v>
          </cell>
          <cell r="G1433">
            <v>800098944039</v>
          </cell>
          <cell r="H1433" t="str">
            <v>นาง</v>
          </cell>
          <cell r="I1433" t="str">
            <v>พนิตพิชา</v>
          </cell>
          <cell r="J1433" t="str">
            <v>แสวงภักดี</v>
          </cell>
          <cell r="K1433">
            <v>3900400179152</v>
          </cell>
          <cell r="L1433" t="str">
            <v>หนองหอย</v>
          </cell>
          <cell r="M1433" t="str">
            <v xml:space="preserve"> เชียงใหม่ 1</v>
          </cell>
          <cell r="N1433">
            <v>8</v>
          </cell>
          <cell r="O1433" t="str">
            <v>สินเชื่อธนาคารประชาชน</v>
          </cell>
          <cell r="P1433" t="str">
            <v>1.บุคคลค้ำประกัน</v>
          </cell>
          <cell r="Q1433">
            <v>37499</v>
          </cell>
          <cell r="R1433">
            <v>13221.57</v>
          </cell>
          <cell r="S1433" t="str">
            <v>แขวงเชียงใหม่</v>
          </cell>
          <cell r="T1433" t="str">
            <v>ผบE312</v>
          </cell>
          <cell r="U1433">
            <v>2566</v>
          </cell>
          <cell r="V1433" t="str">
            <v>ผบE2103</v>
          </cell>
          <cell r="W1433">
            <v>2566</v>
          </cell>
          <cell r="X1433">
            <v>18</v>
          </cell>
          <cell r="Y1433">
            <v>4</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นางพนิตพิชา แสวงภักดี</v>
          </cell>
          <cell r="BM1433">
            <v>883165010611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2277</v>
          </cell>
          <cell r="C1434">
            <v>1429</v>
          </cell>
          <cell r="D1434">
            <v>27</v>
          </cell>
          <cell r="E1434">
            <v>10</v>
          </cell>
          <cell r="F1434">
            <v>2566</v>
          </cell>
          <cell r="G1434" t="str">
            <v>800139337409 , 800139337391</v>
          </cell>
          <cell r="H1434" t="str">
            <v>นางสาว</v>
          </cell>
          <cell r="I1434" t="str">
            <v>นิตยาภรณ์</v>
          </cell>
          <cell r="J1434" t="str">
            <v>คำชัยวงศ์</v>
          </cell>
          <cell r="K1434">
            <v>1509966091908</v>
          </cell>
          <cell r="L1434" t="str">
            <v>หนองหอย</v>
          </cell>
          <cell r="M1434" t="str">
            <v>เชียงใหม่ 1</v>
          </cell>
          <cell r="N1434">
            <v>8</v>
          </cell>
          <cell r="O1434" t="str">
            <v>สินเชื่อเคหะ , สินเชื่อไทรทอง (MRTA)</v>
          </cell>
          <cell r="P1434" t="str">
            <v>2.หลักทรัพย์ค้ำประกัน</v>
          </cell>
          <cell r="Q1434">
            <v>447376.9</v>
          </cell>
          <cell r="R1434">
            <v>13890.12</v>
          </cell>
          <cell r="S1434" t="str">
            <v>จังหวัดเชียงใหม่</v>
          </cell>
          <cell r="T1434" t="str">
            <v>ผบE330</v>
          </cell>
          <cell r="U1434">
            <v>2566</v>
          </cell>
          <cell r="V1434" t="str">
            <v>ผบE1127</v>
          </cell>
          <cell r="W1434">
            <v>2566</v>
          </cell>
          <cell r="X1434">
            <v>10</v>
          </cell>
          <cell r="Y1434">
            <v>7</v>
          </cell>
          <cell r="Z1434">
            <v>2566</v>
          </cell>
          <cell r="AA1434"/>
          <cell r="AB1434"/>
          <cell r="AC1434"/>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นางสาวนิตยาภรณ์ คำชัยวงศ์</v>
          </cell>
          <cell r="BM1434">
            <v>883165010731</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2278</v>
          </cell>
          <cell r="C1435">
            <v>1430</v>
          </cell>
          <cell r="D1435">
            <v>18</v>
          </cell>
          <cell r="E1435">
            <v>9</v>
          </cell>
          <cell r="F1435">
            <v>2566</v>
          </cell>
          <cell r="G1435">
            <v>800085971854</v>
          </cell>
          <cell r="H1435" t="str">
            <v>นาย</v>
          </cell>
          <cell r="I1435" t="str">
            <v>สมัย</v>
          </cell>
          <cell r="J1435" t="str">
            <v>จริยา</v>
          </cell>
          <cell r="K1435" t="str">
            <v>3 5207 00229 88 4</v>
          </cell>
          <cell r="L1435" t="str">
            <v>เซ็นทรัล แอร์พอร์ต พลาซ่า เชียงใหม่</v>
          </cell>
          <cell r="M1435" t="str">
            <v>เชียงใหม่ 1</v>
          </cell>
          <cell r="N1435">
            <v>8</v>
          </cell>
          <cell r="O1435" t="str">
            <v>สินเชื่อธนาคารประชาชน</v>
          </cell>
          <cell r="P1435" t="str">
            <v>1.บุคคลค้ำประกัน</v>
          </cell>
          <cell r="Q1435">
            <v>70656</v>
          </cell>
          <cell r="R1435">
            <v>22335.599999999999</v>
          </cell>
          <cell r="S1435" t="str">
            <v>แขวงเชียงใหม่</v>
          </cell>
          <cell r="T1435" t="str">
            <v>ผบ.892</v>
          </cell>
          <cell r="U1435">
            <v>2565</v>
          </cell>
          <cell r="V1435" t="str">
            <v>ผบ.1386</v>
          </cell>
          <cell r="W1435">
            <v>2565</v>
          </cell>
          <cell r="X1435"/>
          <cell r="Y1435"/>
          <cell r="Z1435"/>
          <cell r="AA1435">
            <v>29</v>
          </cell>
          <cell r="AB1435">
            <v>8</v>
          </cell>
          <cell r="AC1435">
            <v>2565</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นายสมัย จริยา</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2279</v>
          </cell>
          <cell r="C1436">
            <v>1431</v>
          </cell>
          <cell r="D1436">
            <v>27</v>
          </cell>
          <cell r="E1436">
            <v>9</v>
          </cell>
          <cell r="F1436">
            <v>2566</v>
          </cell>
          <cell r="G1436">
            <v>800075831241</v>
          </cell>
          <cell r="H1436" t="str">
            <v>นาย</v>
          </cell>
          <cell r="I1436" t="str">
            <v>ณัธชัย</v>
          </cell>
          <cell r="J1436" t="str">
            <v>พฤฒิพาณิชย์</v>
          </cell>
          <cell r="K1436">
            <v>3570500578745</v>
          </cell>
          <cell r="L1436" t="str">
            <v>ประตูช้างเผือก</v>
          </cell>
          <cell r="M1436" t="str">
            <v>เชียงใหม่ 1</v>
          </cell>
          <cell r="N1436">
            <v>8</v>
          </cell>
          <cell r="O1436" t="str">
            <v>สินเชื่อไทรทอง</v>
          </cell>
          <cell r="P1436" t="str">
            <v>2.หลักทรัพย์ค้ำประกัน</v>
          </cell>
          <cell r="Q1436">
            <v>2076695.32</v>
          </cell>
          <cell r="R1436">
            <v>342813.57</v>
          </cell>
          <cell r="S1436" t="str">
            <v>จังหวัดเชียงใหม่</v>
          </cell>
          <cell r="T1436" t="str">
            <v>ผบE329</v>
          </cell>
          <cell r="U1436">
            <v>2566</v>
          </cell>
          <cell r="V1436" t="str">
            <v>ผบE1543</v>
          </cell>
          <cell r="W1436">
            <v>2566</v>
          </cell>
          <cell r="X1436"/>
          <cell r="Y1436"/>
          <cell r="Z1436"/>
          <cell r="AA1436">
            <v>28</v>
          </cell>
          <cell r="AB1436">
            <v>8</v>
          </cell>
          <cell r="AC1436">
            <v>2566</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นายณัธชัย พฤฒิพาณิชย์</v>
          </cell>
          <cell r="BM1436">
            <v>0</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2280</v>
          </cell>
          <cell r="C1437">
            <v>1432</v>
          </cell>
          <cell r="D1437">
            <v>29</v>
          </cell>
          <cell r="E1437">
            <v>9</v>
          </cell>
          <cell r="F1437">
            <v>2566</v>
          </cell>
          <cell r="G1437">
            <v>800026889371</v>
          </cell>
          <cell r="H1437" t="str">
            <v>นาย</v>
          </cell>
          <cell r="I1437" t="str">
            <v>สรเดช</v>
          </cell>
          <cell r="J1437" t="str">
            <v>จันทร์เที่ยง</v>
          </cell>
          <cell r="K1437">
            <v>3501400617979</v>
          </cell>
          <cell r="L1437" t="str">
            <v>ช้างคลาน</v>
          </cell>
          <cell r="M1437" t="str">
            <v>เชียงใหม่ 1</v>
          </cell>
          <cell r="N1437">
            <v>8</v>
          </cell>
          <cell r="O1437" t="str">
            <v>สินเชื่อธนาคารประชาชน</v>
          </cell>
          <cell r="P1437" t="str">
            <v>1.บุคคลค้ำประกัน</v>
          </cell>
          <cell r="Q1437">
            <v>63595</v>
          </cell>
          <cell r="R1437">
            <v>12645.52</v>
          </cell>
          <cell r="S1437" t="str">
            <v>แขวงเชียงใหม่</v>
          </cell>
          <cell r="T1437" t="str">
            <v>ผบ.4821</v>
          </cell>
          <cell r="U1437">
            <v>2562</v>
          </cell>
          <cell r="V1437" t="str">
            <v>ผบ.4473</v>
          </cell>
          <cell r="W1437">
            <v>2562</v>
          </cell>
          <cell r="X1437"/>
          <cell r="Y1437"/>
          <cell r="Z1437"/>
          <cell r="AA1437">
            <v>8</v>
          </cell>
          <cell r="AB1437">
            <v>6</v>
          </cell>
          <cell r="AC1437">
            <v>2562</v>
          </cell>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นายสรเดช จันทร์เที่ยง</v>
          </cell>
          <cell r="BM1437">
            <v>883161010266</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2281</v>
          </cell>
          <cell r="C1438">
            <v>1433</v>
          </cell>
          <cell r="D1438">
            <v>11</v>
          </cell>
          <cell r="E1438">
            <v>10</v>
          </cell>
          <cell r="F1438">
            <v>2566</v>
          </cell>
          <cell r="G1438">
            <v>800115411665</v>
          </cell>
          <cell r="H1438" t="str">
            <v>นางสาว</v>
          </cell>
          <cell r="I1438" t="str">
            <v>ภัททิรา</v>
          </cell>
          <cell r="J1438" t="str">
            <v>สุขเจริญ</v>
          </cell>
          <cell r="K1438" t="str">
            <v>3 5019 00233 31 2</v>
          </cell>
          <cell r="L1438" t="str">
            <v>หนองหอย</v>
          </cell>
          <cell r="M1438" t="str">
            <v>เชียงใหม่ 1</v>
          </cell>
          <cell r="N1438">
            <v>8</v>
          </cell>
          <cell r="O1438" t="str">
            <v>สินเชื่อธนาคารประชาชน</v>
          </cell>
          <cell r="P1438" t="str">
            <v>1.บุคคลค้ำประกัน</v>
          </cell>
          <cell r="Q1438">
            <v>50601</v>
          </cell>
          <cell r="R1438">
            <v>11087.77</v>
          </cell>
          <cell r="S1438" t="str">
            <v>แขวงเชียงใหม่</v>
          </cell>
          <cell r="T1438" t="str">
            <v>ผบE2726</v>
          </cell>
          <cell r="U1438">
            <v>2566</v>
          </cell>
          <cell r="V1438" t="str">
            <v>ผบE5670</v>
          </cell>
          <cell r="W1438">
            <v>2566</v>
          </cell>
          <cell r="X1438">
            <v>10</v>
          </cell>
          <cell r="Y1438">
            <v>7</v>
          </cell>
          <cell r="Z1438">
            <v>2566</v>
          </cell>
          <cell r="AA1438"/>
          <cell r="AB1438"/>
          <cell r="AC1438"/>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นางสาวภัททิรา สุขเจริญ</v>
          </cell>
          <cell r="BM1438">
            <v>883166010004</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2282</v>
          </cell>
          <cell r="C1439">
            <v>1434</v>
          </cell>
          <cell r="D1439">
            <v>18</v>
          </cell>
          <cell r="E1439">
            <v>10</v>
          </cell>
          <cell r="F1439">
            <v>2566</v>
          </cell>
          <cell r="G1439">
            <v>800083099831</v>
          </cell>
          <cell r="H1439" t="str">
            <v>นางสาว</v>
          </cell>
          <cell r="I1439" t="str">
            <v>ประทุมพร</v>
          </cell>
          <cell r="J1439" t="str">
            <v>กายาสา</v>
          </cell>
          <cell r="K1439">
            <v>1571200074029</v>
          </cell>
          <cell r="L1439" t="str">
            <v>หนองหอย</v>
          </cell>
          <cell r="M1439" t="str">
            <v>เชียงใหม่ 1</v>
          </cell>
          <cell r="N1439">
            <v>8</v>
          </cell>
          <cell r="O1439" t="str">
            <v>สินเชื่อธนาคารประชาชน</v>
          </cell>
          <cell r="P1439" t="str">
            <v>1.บุคคลค้ำประกัน</v>
          </cell>
          <cell r="Q1439">
            <v>35368.519999999997</v>
          </cell>
          <cell r="R1439">
            <v>5513.95</v>
          </cell>
          <cell r="S1439" t="str">
            <v>แขวงเชียงใหม่</v>
          </cell>
          <cell r="T1439" t="str">
            <v>ผบ.6468</v>
          </cell>
          <cell r="U1439">
            <v>2563</v>
          </cell>
          <cell r="V1439" t="str">
            <v>ผบ.152</v>
          </cell>
          <cell r="W1439">
            <v>2565</v>
          </cell>
          <cell r="X1439"/>
          <cell r="Y1439"/>
          <cell r="Z1439"/>
          <cell r="AA1439">
            <v>14</v>
          </cell>
          <cell r="AB1439">
            <v>2</v>
          </cell>
          <cell r="AC1439">
            <v>2565</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นางสาวประทุมพร กายาสา</v>
          </cell>
          <cell r="BM1439">
            <v>883163010409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2283</v>
          </cell>
          <cell r="C1440">
            <v>1435</v>
          </cell>
          <cell r="D1440">
            <v>18</v>
          </cell>
          <cell r="E1440">
            <v>10</v>
          </cell>
          <cell r="F1440">
            <v>2566</v>
          </cell>
          <cell r="G1440">
            <v>800082212112</v>
          </cell>
          <cell r="H1440" t="str">
            <v>นาย</v>
          </cell>
          <cell r="I1440" t="str">
            <v>วชิรธัน</v>
          </cell>
          <cell r="J1440" t="str">
            <v>ธรรมธิ</v>
          </cell>
          <cell r="K1440">
            <v>1500700075287</v>
          </cell>
          <cell r="L1440" t="str">
            <v>นิมมานเหมินทร์</v>
          </cell>
          <cell r="M1440" t="str">
            <v>เชียงใหม่1</v>
          </cell>
          <cell r="N1440">
            <v>8</v>
          </cell>
          <cell r="O1440" t="str">
            <v>สินเชื่อธนาคารประชาชน</v>
          </cell>
          <cell r="P1440" t="str">
            <v>1.บุคคลค้ำประกัน</v>
          </cell>
          <cell r="Q1440">
            <v>46454.69</v>
          </cell>
          <cell r="R1440">
            <v>17051.2</v>
          </cell>
          <cell r="S1440" t="str">
            <v>แขวงเชียงใหม่</v>
          </cell>
          <cell r="T1440" t="str">
            <v>ผบE3549</v>
          </cell>
          <cell r="U1440">
            <v>2566</v>
          </cell>
          <cell r="V1440" t="str">
            <v>ผบE6426</v>
          </cell>
          <cell r="W1440">
            <v>2566</v>
          </cell>
          <cell r="X1440"/>
          <cell r="Y1440"/>
          <cell r="Z1440"/>
          <cell r="AA1440">
            <v>7</v>
          </cell>
          <cell r="AB1440">
            <v>8</v>
          </cell>
          <cell r="AC1440">
            <v>2566</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นายวชิรธัน ธรรมธิ</v>
          </cell>
          <cell r="BM1440">
            <v>883165010419</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2284</v>
          </cell>
          <cell r="C1441">
            <v>1436</v>
          </cell>
          <cell r="D1441">
            <v>18</v>
          </cell>
          <cell r="E1441">
            <v>10</v>
          </cell>
          <cell r="F1441">
            <v>2566</v>
          </cell>
          <cell r="G1441">
            <v>800075626161</v>
          </cell>
          <cell r="H1441" t="str">
            <v>นาย</v>
          </cell>
          <cell r="I1441" t="str">
            <v>ชัยทัต</v>
          </cell>
          <cell r="J1441" t="str">
            <v>คันทะสาร</v>
          </cell>
          <cell r="K1441">
            <v>1550900071455</v>
          </cell>
          <cell r="L1441" t="str">
            <v>ถนนทิพย์เนตร</v>
          </cell>
          <cell r="M1441" t="str">
            <v>เชียงใหม่ 1</v>
          </cell>
          <cell r="N1441"/>
          <cell r="O1441" t="str">
            <v>ธนาคารประชาชน</v>
          </cell>
          <cell r="P1441" t="str">
            <v>1.บุคคลค้ำประกัน</v>
          </cell>
          <cell r="Q1441"/>
          <cell r="R1441"/>
          <cell r="S1441" t="str">
            <v>จังหวัดน่าน สาขาปัว</v>
          </cell>
          <cell r="T1441" t="str">
            <v>ผบ.1120</v>
          </cell>
          <cell r="U1441">
            <v>2562</v>
          </cell>
          <cell r="V1441" t="str">
            <v>ผบ1296</v>
          </cell>
          <cell r="W1441">
            <v>2562</v>
          </cell>
          <cell r="X1441"/>
          <cell r="Y1441"/>
          <cell r="Z1441"/>
          <cell r="AA1441">
            <v>21</v>
          </cell>
          <cell r="AB1441">
            <v>10</v>
          </cell>
          <cell r="AC1441">
            <v>2562</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นายชัยทัต คันทะสาร</v>
          </cell>
          <cell r="BM1441">
            <v>883162010766</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2285</v>
          </cell>
          <cell r="C1442">
            <v>1437</v>
          </cell>
          <cell r="D1442">
            <v>18</v>
          </cell>
          <cell r="E1442">
            <v>10</v>
          </cell>
          <cell r="F1442">
            <v>2566</v>
          </cell>
          <cell r="G1442">
            <v>800073956339</v>
          </cell>
          <cell r="H1442" t="str">
            <v>นาง</v>
          </cell>
          <cell r="I1442" t="str">
            <v>รุ่งนภา</v>
          </cell>
          <cell r="J1442" t="str">
            <v>สุขลำภู</v>
          </cell>
          <cell r="K1442">
            <v>5529990000782</v>
          </cell>
          <cell r="L1442" t="str">
            <v>ถนนทิพย์เนตร</v>
          </cell>
          <cell r="M1442" t="str">
            <v>เชียงใหม่ 1</v>
          </cell>
          <cell r="N1442">
            <v>8</v>
          </cell>
          <cell r="O1442" t="str">
            <v>สินเชื่อธนาคารประชาชน</v>
          </cell>
          <cell r="P1442" t="str">
            <v>4.ไม่มีหลักประกัน</v>
          </cell>
          <cell r="Q1442">
            <v>113145.36</v>
          </cell>
          <cell r="R1442">
            <v>23401.200000000001</v>
          </cell>
          <cell r="S1442" t="str">
            <v>แขวงลำปาง</v>
          </cell>
          <cell r="T1442" t="str">
            <v>ผบE1843</v>
          </cell>
          <cell r="U1442">
            <v>2563</v>
          </cell>
          <cell r="V1442" t="str">
            <v>ผบE1589</v>
          </cell>
          <cell r="W1442">
            <v>2563</v>
          </cell>
          <cell r="X1442"/>
          <cell r="Y1442"/>
          <cell r="Z1442"/>
          <cell r="AA1442">
            <v>20</v>
          </cell>
          <cell r="AB1442">
            <v>10</v>
          </cell>
          <cell r="AC1442">
            <v>2563</v>
          </cell>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นางรุ่งนภา สุขลำภู</v>
          </cell>
          <cell r="BM1442">
            <v>883163011148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2286</v>
          </cell>
          <cell r="C1443">
            <v>1438</v>
          </cell>
          <cell r="D1443">
            <v>18</v>
          </cell>
          <cell r="E1443">
            <v>10</v>
          </cell>
          <cell r="F1443">
            <v>2566</v>
          </cell>
          <cell r="G1443">
            <v>800071884574</v>
          </cell>
          <cell r="H1443" t="str">
            <v>นางสาว</v>
          </cell>
          <cell r="I1443" t="str">
            <v>เกศษิณี</v>
          </cell>
          <cell r="J1443" t="str">
            <v>สงวนศิลป์</v>
          </cell>
          <cell r="K1443">
            <v>1500700072598</v>
          </cell>
          <cell r="L1443" t="str">
            <v>เซ็นทรัลเฟสติวัล เชียงใหม่</v>
          </cell>
          <cell r="M1443" t="str">
            <v>เชียงใหม่ 1</v>
          </cell>
          <cell r="N1443">
            <v>8</v>
          </cell>
          <cell r="O1443" t="str">
            <v>สินเชื่อธนาคารประชาชน</v>
          </cell>
          <cell r="P1443" t="str">
            <v>1.บุคคลค้ำประกัน</v>
          </cell>
          <cell r="Q1443">
            <v>137438</v>
          </cell>
          <cell r="R1443">
            <v>71867.94</v>
          </cell>
          <cell r="S1443" t="str">
            <v>แขวงเชียงใหม่</v>
          </cell>
          <cell r="T1443" t="str">
            <v>ผบE310</v>
          </cell>
          <cell r="U1443">
            <v>2566</v>
          </cell>
          <cell r="V1443" t="str">
            <v>ผบE2102</v>
          </cell>
          <cell r="W1443">
            <v>2566</v>
          </cell>
          <cell r="X1443">
            <v>18</v>
          </cell>
          <cell r="Y1443">
            <v>4</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นางสาวเกศษิณี สงวนศิลป์</v>
          </cell>
          <cell r="BM1443">
            <v>88316501268</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2287</v>
          </cell>
          <cell r="C1444">
            <v>1439</v>
          </cell>
          <cell r="D1444">
            <v>18</v>
          </cell>
          <cell r="E1444">
            <v>10</v>
          </cell>
          <cell r="F1444">
            <v>2566</v>
          </cell>
          <cell r="G1444">
            <v>800074178636</v>
          </cell>
          <cell r="H1444" t="str">
            <v>นาง</v>
          </cell>
          <cell r="I1444" t="str">
            <v>รุ่งนภา</v>
          </cell>
          <cell r="J1444" t="str">
            <v>สุ่มเกิด</v>
          </cell>
          <cell r="K1444">
            <v>3640800003445</v>
          </cell>
          <cell r="L1444" t="str">
            <v>ช้างม่อย</v>
          </cell>
          <cell r="M1444" t="str">
            <v>เชียงใหม่ 1</v>
          </cell>
          <cell r="N1444">
            <v>8</v>
          </cell>
          <cell r="O1444" t="str">
            <v>สินเชื่อธนาคารประชาชน</v>
          </cell>
          <cell r="P1444" t="str">
            <v>1.บุคคลค้ำประกัน</v>
          </cell>
          <cell r="Q1444">
            <v>56512</v>
          </cell>
          <cell r="R1444">
            <v>23273.279999999999</v>
          </cell>
          <cell r="S1444" t="str">
            <v>จังหวัดสวรรคโลก</v>
          </cell>
          <cell r="T1444" t="str">
            <v>ผบE258</v>
          </cell>
          <cell r="U1444">
            <v>2566</v>
          </cell>
          <cell r="V1444" t="str">
            <v>ผบE800</v>
          </cell>
          <cell r="W1444">
            <v>2566</v>
          </cell>
          <cell r="X1444">
            <v>12</v>
          </cell>
          <cell r="Y1444">
            <v>6</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นางรุ่งนภา สุ่มเกิด</v>
          </cell>
          <cell r="BM1444">
            <v>883165010776</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2288</v>
          </cell>
          <cell r="C1445">
            <v>1440</v>
          </cell>
          <cell r="D1445">
            <v>18</v>
          </cell>
          <cell r="E1445">
            <v>10</v>
          </cell>
          <cell r="F1445">
            <v>2566</v>
          </cell>
          <cell r="G1445">
            <v>800148801429</v>
          </cell>
          <cell r="H1445" t="str">
            <v>นาย</v>
          </cell>
          <cell r="I1445" t="str">
            <v>ปิติ</v>
          </cell>
          <cell r="J1445" t="str">
            <v>พิบูลย์ศักดิ์กุล</v>
          </cell>
          <cell r="K1445" t="str">
            <v>3-1017-01342-21-2</v>
          </cell>
          <cell r="L1445" t="str">
            <v>เซ็นทรัล แอร์พอร์ต พลาซ่า เชียงใหม่</v>
          </cell>
          <cell r="M1445" t="str">
            <v>เชียงใหม่ 1</v>
          </cell>
          <cell r="N1445">
            <v>8</v>
          </cell>
          <cell r="O1445" t="str">
            <v>สินเชื่อสร้างงานสร้างอาชีพ</v>
          </cell>
          <cell r="P1445"/>
          <cell r="Q1445">
            <v>100000</v>
          </cell>
          <cell r="R1445">
            <v>3104.31</v>
          </cell>
          <cell r="S1445" t="str">
            <v>แขวงเชียงใหม่</v>
          </cell>
          <cell r="T1445" t="str">
            <v>ผบE3673</v>
          </cell>
          <cell r="U1445">
            <v>2566</v>
          </cell>
          <cell r="V1445" t="str">
            <v>ผบE6655</v>
          </cell>
          <cell r="W1445">
            <v>2566</v>
          </cell>
          <cell r="X1445">
            <v>15</v>
          </cell>
          <cell r="Y1445">
            <v>8</v>
          </cell>
          <cell r="Z1445">
            <v>2566</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นายปิติ พิบูลย์ศักดิ์กุล</v>
          </cell>
          <cell r="BM1445">
            <v>0</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2289</v>
          </cell>
          <cell r="C1446">
            <v>1441</v>
          </cell>
          <cell r="D1446">
            <v>18</v>
          </cell>
          <cell r="E1446">
            <v>10</v>
          </cell>
          <cell r="F1446">
            <v>2566</v>
          </cell>
          <cell r="G1446">
            <v>800121272861</v>
          </cell>
          <cell r="H1446" t="str">
            <v>นาย</v>
          </cell>
          <cell r="I1446" t="str">
            <v>โสฬส</v>
          </cell>
          <cell r="J1446" t="str">
            <v>พรหมรักษ์</v>
          </cell>
          <cell r="K1446">
            <v>3570101567782</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2398.5</v>
          </cell>
          <cell r="S1446" t="str">
            <v>แขวงเชียงใหม่</v>
          </cell>
          <cell r="T1446" t="str">
            <v>ผบE5355</v>
          </cell>
          <cell r="U1446">
            <v>2565</v>
          </cell>
          <cell r="V1446" t="str">
            <v>ผบE7490</v>
          </cell>
          <cell r="W1446">
            <v>2565</v>
          </cell>
          <cell r="X1446">
            <v>25</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นายโสฬส พรหมรักษ์</v>
          </cell>
          <cell r="BM1446">
            <v>883165010143</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2290</v>
          </cell>
          <cell r="C1447">
            <v>1442</v>
          </cell>
          <cell r="D1447">
            <v>18</v>
          </cell>
          <cell r="E1447">
            <v>10</v>
          </cell>
          <cell r="F1447">
            <v>2566</v>
          </cell>
          <cell r="G1447">
            <v>800121417516</v>
          </cell>
          <cell r="H1447" t="str">
            <v>นางสาว</v>
          </cell>
          <cell r="I1447" t="str">
            <v>อภิญญา</v>
          </cell>
          <cell r="J1447" t="str">
            <v>เมืองมูล</v>
          </cell>
          <cell r="K1447">
            <v>1529900108870</v>
          </cell>
          <cell r="L1447" t="str">
            <v>เซ็นทรัล แอร์พอร์ต พลาซ่า เชียงใหม่</v>
          </cell>
          <cell r="M1447" t="str">
            <v>เชียงใหม่ 1</v>
          </cell>
          <cell r="N1447">
            <v>8</v>
          </cell>
          <cell r="O1447" t="str">
            <v>สินเชื่อเสริมพลังฐานราก (PSA)</v>
          </cell>
          <cell r="P1447" t="str">
            <v>4.ไม่มีหลักประกัน</v>
          </cell>
          <cell r="Q1447">
            <v>30000</v>
          </cell>
          <cell r="R1447">
            <v>2375.36</v>
          </cell>
          <cell r="S1447" t="str">
            <v>แขวงลำปาง</v>
          </cell>
          <cell r="T1447" t="str">
            <v>ผบE3082</v>
          </cell>
          <cell r="U1447">
            <v>2565</v>
          </cell>
          <cell r="V1447" t="str">
            <v>ผบE3551</v>
          </cell>
          <cell r="W1447">
            <v>2565</v>
          </cell>
          <cell r="X1447">
            <v>11</v>
          </cell>
          <cell r="Y1447">
            <v>10</v>
          </cell>
          <cell r="Z1447">
            <v>2565</v>
          </cell>
          <cell r="AA1447"/>
          <cell r="AB1447"/>
          <cell r="AC1447"/>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นางสาวอภิญญา เมืองมูล</v>
          </cell>
          <cell r="BM1447">
            <v>883165010152</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2291</v>
          </cell>
          <cell r="C1448">
            <v>1443</v>
          </cell>
          <cell r="D1448">
            <v>7</v>
          </cell>
          <cell r="E1448">
            <v>9</v>
          </cell>
          <cell r="F1448">
            <v>2566</v>
          </cell>
          <cell r="G1448">
            <v>800093761768</v>
          </cell>
          <cell r="H1448" t="str">
            <v>นาง</v>
          </cell>
          <cell r="I1448" t="str">
            <v>บัวผาย</v>
          </cell>
          <cell r="J1448" t="str">
            <v>ศรีใจ</v>
          </cell>
          <cell r="K1448">
            <v>3500500500568</v>
          </cell>
          <cell r="L1448" t="str">
            <v>ดอยสะเก็ด</v>
          </cell>
          <cell r="M1448" t="str">
            <v>เชียงใหม่ 2</v>
          </cell>
          <cell r="N1448">
            <v>8</v>
          </cell>
          <cell r="O1448" t="str">
            <v>สินเชื่อแก้ไขปัญหาหนี้นอกระบบ (PSA)</v>
          </cell>
          <cell r="P1448" t="str">
            <v>1.บุคคลค้ำประกัน</v>
          </cell>
          <cell r="Q1448">
            <v>31526.86</v>
          </cell>
          <cell r="R1448">
            <v>6916.47</v>
          </cell>
          <cell r="S1448" t="str">
            <v>แขวงเชียงใหม่</v>
          </cell>
          <cell r="T1448" t="str">
            <v>ผบE6238</v>
          </cell>
          <cell r="U1448">
            <v>2565</v>
          </cell>
          <cell r="V1448" t="str">
            <v>ผบE526</v>
          </cell>
          <cell r="W1448">
            <v>2566</v>
          </cell>
          <cell r="X1448"/>
          <cell r="Y1448"/>
          <cell r="Z1448"/>
          <cell r="AA1448">
            <v>30</v>
          </cell>
          <cell r="AB1448">
            <v>1</v>
          </cell>
          <cell r="AC1448">
            <v>2566</v>
          </cell>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นางบัวผาย ศรีใจ</v>
          </cell>
          <cell r="BM1448">
            <v>883265010314</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2292</v>
          </cell>
          <cell r="C1449">
            <v>1444</v>
          </cell>
          <cell r="D1449">
            <v>7</v>
          </cell>
          <cell r="E1449">
            <v>9</v>
          </cell>
          <cell r="F1449">
            <v>2566</v>
          </cell>
          <cell r="G1449">
            <v>800094126813</v>
          </cell>
          <cell r="H1449" t="str">
            <v>นางสาว</v>
          </cell>
          <cell r="I1449" t="str">
            <v>ธันยชนก</v>
          </cell>
          <cell r="J1449" t="str">
            <v>สมควร</v>
          </cell>
          <cell r="K1449" t="str">
            <v>1 5601 00015 43 7</v>
          </cell>
          <cell r="L1449" t="str">
            <v>ดอยสะเก็ด</v>
          </cell>
          <cell r="M1449" t="str">
            <v>เชียงใหม่ 2</v>
          </cell>
          <cell r="N1449">
            <v>8</v>
          </cell>
          <cell r="O1449" t="str">
            <v>สินเชื่อแก้ไขปัญหาหนี้นอกระบบ PSA ระยะที่ 2</v>
          </cell>
          <cell r="P1449" t="str">
            <v>1.บุคคลค้ำประกัน</v>
          </cell>
          <cell r="Q1449">
            <v>38333</v>
          </cell>
          <cell r="R1449">
            <v>7902.65</v>
          </cell>
          <cell r="S1449" t="str">
            <v>แขวงเชียงใหม่</v>
          </cell>
          <cell r="T1449" t="str">
            <v>ผบE53</v>
          </cell>
          <cell r="U1449">
            <v>2566</v>
          </cell>
          <cell r="V1449" t="str">
            <v>ผบE1827</v>
          </cell>
          <cell r="W1449">
            <v>2566</v>
          </cell>
          <cell r="X1449">
            <v>13</v>
          </cell>
          <cell r="Y1449">
            <v>3</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นางสาวธันยชนก สมควร</v>
          </cell>
          <cell r="BM1449">
            <v>883265010430</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2293</v>
          </cell>
          <cell r="C1450">
            <v>1445</v>
          </cell>
          <cell r="D1450">
            <v>7</v>
          </cell>
          <cell r="E1450">
            <v>9</v>
          </cell>
          <cell r="F1450">
            <v>2566</v>
          </cell>
          <cell r="G1450">
            <v>863053736089</v>
          </cell>
          <cell r="H1450"/>
          <cell r="I1450" t="str">
            <v>กองทุนหมู่บ้านน้ำแพร่ ม.2ต.ตลาดขวัญ</v>
          </cell>
          <cell r="J1450"/>
          <cell r="K1450"/>
          <cell r="L1450" t="str">
            <v>ดอยสะเก็ด</v>
          </cell>
          <cell r="M1450" t="str">
            <v>เชียงใหม่ 2</v>
          </cell>
          <cell r="N1450">
            <v>8</v>
          </cell>
          <cell r="O1450" t="str">
            <v>สินเชื่อพัฒนาชนบท(แปลงOD)</v>
          </cell>
          <cell r="P1450" t="str">
            <v>1.บุคคลค้ำประกัน</v>
          </cell>
          <cell r="Q1450">
            <v>3757545.67</v>
          </cell>
          <cell r="R1450">
            <v>175162.11</v>
          </cell>
          <cell r="S1450" t="str">
            <v>จังหวัดเชียงใหม่</v>
          </cell>
          <cell r="T1450" t="str">
            <v>พE226</v>
          </cell>
          <cell r="U1450">
            <v>2566</v>
          </cell>
          <cell r="V1450" t="str">
            <v>พE430</v>
          </cell>
          <cell r="W1450">
            <v>2566</v>
          </cell>
          <cell r="X1450">
            <v>24</v>
          </cell>
          <cell r="Y1450">
            <v>7</v>
          </cell>
          <cell r="Z1450">
            <v>2566</v>
          </cell>
          <cell r="AA1450"/>
          <cell r="AB1450"/>
          <cell r="AC1450"/>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 xml:space="preserve">กองทุนหมู่บ้านน้ำแพร่ ม.2ต.ตลาดขวัญ </v>
          </cell>
          <cell r="BM1450">
            <v>883265010838</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2294</v>
          </cell>
          <cell r="C1451">
            <v>1446</v>
          </cell>
          <cell r="D1451">
            <v>7</v>
          </cell>
          <cell r="E1451">
            <v>9</v>
          </cell>
          <cell r="F1451">
            <v>2566</v>
          </cell>
          <cell r="G1451" t="str">
            <v>800081027107,
800063990819</v>
          </cell>
          <cell r="H1451" t="str">
            <v>นางสาว</v>
          </cell>
          <cell r="I1451" t="str">
            <v>อัมพร</v>
          </cell>
          <cell r="J1451" t="str">
            <v>ชนะเป็ง</v>
          </cell>
          <cell r="K1451" t="str">
            <v>3-5011-00034-13-7</v>
          </cell>
          <cell r="L1451" t="str">
            <v>พร้าว</v>
          </cell>
          <cell r="M1451" t="str">
            <v>เชียงใหม่ 2</v>
          </cell>
          <cell r="N1451">
            <v>8</v>
          </cell>
          <cell r="O1451" t="str">
            <v>สินเชื่อธนาคารประชาชน</v>
          </cell>
          <cell r="P1451" t="str">
            <v>1.บุคคลค้ำประกัน</v>
          </cell>
          <cell r="Q1451">
            <v>95779.78</v>
          </cell>
          <cell r="R1451">
            <v>33565.78</v>
          </cell>
          <cell r="S1451" t="str">
            <v>แขวงเชียงดาว</v>
          </cell>
          <cell r="T1451" t="str">
            <v>ผบE464</v>
          </cell>
          <cell r="U1451">
            <v>2566</v>
          </cell>
          <cell r="V1451" t="str">
            <v>ผบE582</v>
          </cell>
          <cell r="W1451">
            <v>2566</v>
          </cell>
          <cell r="X1451"/>
          <cell r="Y1451"/>
          <cell r="Z1451"/>
          <cell r="AA1451">
            <v>4</v>
          </cell>
          <cell r="AB1451">
            <v>7</v>
          </cell>
          <cell r="AC1451">
            <v>2566</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นางสาวอัมพร ชนะเป็ง</v>
          </cell>
          <cell r="BM1451">
            <v>0</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2295</v>
          </cell>
          <cell r="C1452">
            <v>1447</v>
          </cell>
          <cell r="D1452">
            <v>7</v>
          </cell>
          <cell r="E1452">
            <v>9</v>
          </cell>
          <cell r="F1452">
            <v>2566</v>
          </cell>
          <cell r="G1452">
            <v>800063990769</v>
          </cell>
          <cell r="H1452" t="str">
            <v>นาย</v>
          </cell>
          <cell r="I1452" t="str">
            <v>อดุลย์</v>
          </cell>
          <cell r="J1452" t="str">
            <v>จุลมณี</v>
          </cell>
          <cell r="K1452">
            <v>3501100059024</v>
          </cell>
          <cell r="L1452" t="str">
            <v>พร้าว</v>
          </cell>
          <cell r="M1452" t="str">
            <v>เชียงใหม่ 2</v>
          </cell>
          <cell r="N1452">
            <v>8</v>
          </cell>
          <cell r="O1452" t="str">
            <v>สินเชื่อธนาคารประชาชน</v>
          </cell>
          <cell r="P1452" t="str">
            <v>1.บุคคลค้ำประกัน</v>
          </cell>
          <cell r="Q1452">
            <v>135471.97</v>
          </cell>
          <cell r="R1452">
            <v>28320.400000000001</v>
          </cell>
          <cell r="S1452" t="str">
            <v>แขวงเชียงดาว</v>
          </cell>
          <cell r="T1452" t="str">
            <v>ผบE406</v>
          </cell>
          <cell r="U1452">
            <v>2565</v>
          </cell>
          <cell r="V1452" t="str">
            <v>ผบE586</v>
          </cell>
          <cell r="W1452">
            <v>2565</v>
          </cell>
          <cell r="X1452"/>
          <cell r="Y1452"/>
          <cell r="Z1452"/>
          <cell r="AA1452">
            <v>18</v>
          </cell>
          <cell r="AB1452">
            <v>8</v>
          </cell>
          <cell r="AC1452">
            <v>2565</v>
          </cell>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นายอดุลย์ จุลมณี</v>
          </cell>
          <cell r="BM1452">
            <v>883162013092</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2296</v>
          </cell>
          <cell r="C1453">
            <v>1448</v>
          </cell>
          <cell r="D1453">
            <v>7</v>
          </cell>
          <cell r="E1453">
            <v>9</v>
          </cell>
          <cell r="F1453">
            <v>2566</v>
          </cell>
          <cell r="G1453">
            <v>800047137340</v>
          </cell>
          <cell r="H1453" t="str">
            <v>นาย</v>
          </cell>
          <cell r="I1453" t="str">
            <v>สิงห์แก้ว</v>
          </cell>
          <cell r="J1453" t="str">
            <v>กุยแก้ว</v>
          </cell>
          <cell r="K1453">
            <v>5501100019754</v>
          </cell>
          <cell r="L1453" t="str">
            <v>พร้าว</v>
          </cell>
          <cell r="M1453" t="str">
            <v>เชียงใหม่ 2</v>
          </cell>
          <cell r="N1453">
            <v>8</v>
          </cell>
          <cell r="O1453" t="str">
            <v>สินเชื่อธนาคารประชาชน</v>
          </cell>
          <cell r="P1453" t="str">
            <v>1.บุคคลค้ำประกัน</v>
          </cell>
          <cell r="Q1453">
            <v>63393.440000000002</v>
          </cell>
          <cell r="R1453">
            <v>28219.200000000001</v>
          </cell>
          <cell r="S1453" t="str">
            <v>แขวงเชียงดาว</v>
          </cell>
          <cell r="T1453" t="str">
            <v>ผบE463</v>
          </cell>
          <cell r="U1453">
            <v>2566</v>
          </cell>
          <cell r="V1453" t="str">
            <v>ผบE673</v>
          </cell>
          <cell r="W1453">
            <v>2566</v>
          </cell>
          <cell r="X1453">
            <v>31</v>
          </cell>
          <cell r="Y1453">
            <v>7</v>
          </cell>
          <cell r="Z1453">
            <v>2566</v>
          </cell>
          <cell r="AA1453"/>
          <cell r="AB1453"/>
          <cell r="AC1453"/>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นายสิงห์แก้ว กุยแก้ว</v>
          </cell>
          <cell r="BM1453">
            <v>823859010535</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2297</v>
          </cell>
          <cell r="C1454">
            <v>1449</v>
          </cell>
          <cell r="D1454">
            <v>7</v>
          </cell>
          <cell r="E1454">
            <v>9</v>
          </cell>
          <cell r="F1454">
            <v>2566</v>
          </cell>
          <cell r="G1454">
            <v>800094790410</v>
          </cell>
          <cell r="H1454" t="str">
            <v>นางสาว</v>
          </cell>
          <cell r="I1454" t="str">
            <v>วิไลวรรณ์</v>
          </cell>
          <cell r="J1454" t="str">
            <v>สมศรี</v>
          </cell>
          <cell r="K1454">
            <v>1501100072547</v>
          </cell>
          <cell r="L1454" t="str">
            <v>พร้าว</v>
          </cell>
          <cell r="M1454" t="str">
            <v>เชียงใหม่ 2</v>
          </cell>
          <cell r="N1454">
            <v>8</v>
          </cell>
          <cell r="O1454" t="str">
            <v>สินเชื่อแก้ไขปัญหาหนี้นอกระบบ PSA ระยะที่ 2</v>
          </cell>
          <cell r="P1454" t="str">
            <v>1.บุคคลค้ำประกัน</v>
          </cell>
          <cell r="Q1454">
            <v>28940.03</v>
          </cell>
          <cell r="R1454">
            <v>11459.48</v>
          </cell>
          <cell r="S1454" t="str">
            <v>แขวงเชียงดาว</v>
          </cell>
          <cell r="T1454" t="str">
            <v>ผบE143</v>
          </cell>
          <cell r="U1454">
            <v>2566</v>
          </cell>
          <cell r="V1454" t="str">
            <v>ผบE296</v>
          </cell>
          <cell r="W1454">
            <v>2566</v>
          </cell>
          <cell r="X1454"/>
          <cell r="Y1454"/>
          <cell r="Z1454"/>
          <cell r="AA1454">
            <v>3</v>
          </cell>
          <cell r="AB1454">
            <v>5</v>
          </cell>
          <cell r="AC1454">
            <v>2566</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นางสาววิไลวรรณ์ สมศรี</v>
          </cell>
          <cell r="BM1454">
            <v>0</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2298</v>
          </cell>
          <cell r="C1455">
            <v>1450</v>
          </cell>
          <cell r="D1455">
            <v>7</v>
          </cell>
          <cell r="E1455">
            <v>9</v>
          </cell>
          <cell r="F1455">
            <v>2566</v>
          </cell>
          <cell r="G1455">
            <v>800130547477</v>
          </cell>
          <cell r="H1455" t="str">
            <v>นางสาว</v>
          </cell>
          <cell r="I1455" t="str">
            <v>จันทร์แก้ว</v>
          </cell>
          <cell r="J1455" t="str">
            <v>พรมแก้ว</v>
          </cell>
          <cell r="K1455">
            <v>3500500237221</v>
          </cell>
          <cell r="L1455" t="str">
            <v>ดอยสะเก็ด</v>
          </cell>
          <cell r="M1455" t="str">
            <v>เชียงใหม่ 2</v>
          </cell>
          <cell r="N1455">
            <v>8</v>
          </cell>
          <cell r="O1455" t="str">
            <v>สินเชื่อธนาคารประชาชน</v>
          </cell>
          <cell r="P1455" t="str">
            <v>4.ไม่มีหลักประกัน</v>
          </cell>
          <cell r="Q1455">
            <v>38888</v>
          </cell>
          <cell r="R1455">
            <v>4885.58</v>
          </cell>
          <cell r="S1455" t="str">
            <v>แขวงเชียงใหม่</v>
          </cell>
          <cell r="T1455" t="str">
            <v>ผบE5213</v>
          </cell>
          <cell r="U1455">
            <v>2565</v>
          </cell>
          <cell r="V1455" t="str">
            <v>ผบE8246</v>
          </cell>
          <cell r="W1455">
            <v>2565</v>
          </cell>
          <cell r="X1455"/>
          <cell r="Y1455"/>
          <cell r="Z1455"/>
          <cell r="AA1455">
            <v>21</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นางสาวจันทร์แก้ว พรมแก้ว</v>
          </cell>
          <cell r="BM1455">
            <v>883265010315</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2299</v>
          </cell>
          <cell r="C1456">
            <v>1451</v>
          </cell>
          <cell r="D1456">
            <v>13</v>
          </cell>
          <cell r="E1456">
            <v>9</v>
          </cell>
          <cell r="F1456">
            <v>2566</v>
          </cell>
          <cell r="G1456" t="str">
            <v>800089226099,
800104455137</v>
          </cell>
          <cell r="H1456" t="str">
            <v>นางสาว</v>
          </cell>
          <cell r="I1456" t="str">
            <v>อำไพ</v>
          </cell>
          <cell r="J1456" t="str">
            <v>มะหิงษา</v>
          </cell>
          <cell r="K1456">
            <v>1501000005881</v>
          </cell>
          <cell r="L1456" t="str">
            <v>แม่อาย</v>
          </cell>
          <cell r="M1456" t="str">
            <v>เชียงใหม่ 2</v>
          </cell>
          <cell r="N1456">
            <v>8</v>
          </cell>
          <cell r="O1456" t="str">
            <v>สินเชื่อแก้ไขปัญหาหนี้นอกระบบPSAระยะที่2</v>
          </cell>
          <cell r="P1456" t="str">
            <v>1.บุคคลค้ำประกัน</v>
          </cell>
          <cell r="Q1456">
            <v>38031.480000000003</v>
          </cell>
          <cell r="R1456">
            <v>9399.56</v>
          </cell>
          <cell r="S1456" t="str">
            <v>จังหวัดฝาง</v>
          </cell>
          <cell r="T1456" t="str">
            <v>ผบE855</v>
          </cell>
          <cell r="U1456">
            <v>2565</v>
          </cell>
          <cell r="V1456" t="str">
            <v>ผบE1012</v>
          </cell>
          <cell r="W1456">
            <v>2565</v>
          </cell>
          <cell r="X1456"/>
          <cell r="Y1456"/>
          <cell r="Z1456"/>
          <cell r="AA1456">
            <v>23</v>
          </cell>
          <cell r="AB1456">
            <v>11</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นางสาวอำไพ มะหิงษา</v>
          </cell>
          <cell r="BM1456">
            <v>883265010754</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2300</v>
          </cell>
          <cell r="C1457">
            <v>1452</v>
          </cell>
          <cell r="D1457">
            <v>13</v>
          </cell>
          <cell r="E1457">
            <v>9</v>
          </cell>
          <cell r="F1457">
            <v>2566</v>
          </cell>
          <cell r="G1457">
            <v>800091588882</v>
          </cell>
          <cell r="H1457" t="str">
            <v>นางสาว</v>
          </cell>
          <cell r="I1457" t="str">
            <v>ดลฤดี</v>
          </cell>
          <cell r="J1457" t="str">
            <v>อูปคำแดง</v>
          </cell>
          <cell r="K1457">
            <v>3501300035170</v>
          </cell>
          <cell r="L1457" t="str">
            <v>ฝาง</v>
          </cell>
          <cell r="M1457" t="str">
            <v>เชียงใหม่ 2</v>
          </cell>
          <cell r="N1457">
            <v>8</v>
          </cell>
          <cell r="O1457" t="str">
            <v>สินเชื่อแก้ไขปัญหาหนี้นอกระบบ PSA ระยะที่ 2</v>
          </cell>
          <cell r="P1457" t="str">
            <v>1.บุคคลค้ำประกัน</v>
          </cell>
          <cell r="Q1457">
            <v>43199.360000000001</v>
          </cell>
          <cell r="R1457">
            <v>11855.75</v>
          </cell>
          <cell r="S1457" t="str">
            <v>แขวงเชียงใหม่</v>
          </cell>
          <cell r="T1457" t="str">
            <v>ผบE3011</v>
          </cell>
          <cell r="U1457">
            <v>2565</v>
          </cell>
          <cell r="V1457" t="str">
            <v>ผบE7019</v>
          </cell>
          <cell r="W1457">
            <v>2565</v>
          </cell>
          <cell r="X1457"/>
          <cell r="Y1457"/>
          <cell r="Z1457"/>
          <cell r="AA1457">
            <v>4</v>
          </cell>
          <cell r="AB1457">
            <v>10</v>
          </cell>
          <cell r="AC1457">
            <v>2565</v>
          </cell>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นางสาวดลฤดี อูปคำแดง</v>
          </cell>
          <cell r="BM1457">
            <v>88326501035</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2301</v>
          </cell>
          <cell r="C1458">
            <v>1453</v>
          </cell>
          <cell r="D1458">
            <v>13</v>
          </cell>
          <cell r="E1458">
            <v>9</v>
          </cell>
          <cell r="F1458">
            <v>2566</v>
          </cell>
          <cell r="G1458" t="str">
            <v>800097872611,
800108613152</v>
          </cell>
          <cell r="H1458" t="str">
            <v>นาย</v>
          </cell>
          <cell r="I1458" t="str">
            <v>สืบสกุล</v>
          </cell>
          <cell r="J1458" t="str">
            <v>สิงห์ทร</v>
          </cell>
          <cell r="K1458">
            <v>1500900008010</v>
          </cell>
          <cell r="L1458" t="str">
            <v>ไชยปราการ</v>
          </cell>
          <cell r="M1458" t="str">
            <v>เชียงใหม่ 2</v>
          </cell>
          <cell r="N1458">
            <v>8</v>
          </cell>
          <cell r="O1458" t="str">
            <v>สินเชื่อธนาคารประชาชน</v>
          </cell>
          <cell r="P1458" t="str">
            <v>1.บุคคลค้ำประกัน</v>
          </cell>
          <cell r="Q1458">
            <v>44442.99</v>
          </cell>
          <cell r="R1458">
            <v>10787.96</v>
          </cell>
          <cell r="S1458" t="str">
            <v>จังหวัดฝาง</v>
          </cell>
          <cell r="T1458" t="str">
            <v>ผบE471</v>
          </cell>
          <cell r="U1458">
            <v>2565</v>
          </cell>
          <cell r="V1458" t="str">
            <v>ผบE722</v>
          </cell>
          <cell r="W1458">
            <v>2565</v>
          </cell>
          <cell r="X1458">
            <v>13</v>
          </cell>
          <cell r="Y1458">
            <v>9</v>
          </cell>
          <cell r="Z1458">
            <v>2565</v>
          </cell>
          <cell r="AA1458"/>
          <cell r="AB1458"/>
          <cell r="AC1458"/>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นายสืบสกุล สิงห์ทร</v>
          </cell>
          <cell r="BM1458">
            <v>883265010039</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2302</v>
          </cell>
          <cell r="C1459">
            <v>1454</v>
          </cell>
          <cell r="D1459">
            <v>14</v>
          </cell>
          <cell r="E1459">
            <v>9</v>
          </cell>
          <cell r="F1459">
            <v>2566</v>
          </cell>
          <cell r="G1459">
            <v>800088264711</v>
          </cell>
          <cell r="H1459" t="str">
            <v>นาง</v>
          </cell>
          <cell r="I1459" t="str">
            <v>พัชริน</v>
          </cell>
          <cell r="J1459" t="str">
            <v>กองมา</v>
          </cell>
          <cell r="K1459">
            <v>3501000073475</v>
          </cell>
          <cell r="L1459" t="str">
            <v>แม่อาย</v>
          </cell>
          <cell r="M1459" t="str">
            <v>เชียงใหม่ 2</v>
          </cell>
          <cell r="N1459">
            <v>8</v>
          </cell>
          <cell r="O1459" t="str">
            <v>สินเชื่อธนาคารประชาชน</v>
          </cell>
          <cell r="P1459" t="str">
            <v>1.บุคคลค้ำประกัน</v>
          </cell>
          <cell r="Q1459">
            <v>36724.71</v>
          </cell>
          <cell r="R1459">
            <v>6876.65</v>
          </cell>
          <cell r="S1459" t="str">
            <v>จังหวัดฝาง</v>
          </cell>
          <cell r="T1459" t="str">
            <v>ผบE5</v>
          </cell>
          <cell r="U1459">
            <v>2566</v>
          </cell>
          <cell r="V1459" t="str">
            <v>ผบE266</v>
          </cell>
          <cell r="W1459">
            <v>2566</v>
          </cell>
          <cell r="X1459"/>
          <cell r="Y1459"/>
          <cell r="Z1459"/>
          <cell r="AA1459">
            <v>15</v>
          </cell>
          <cell r="AB1459">
            <v>3</v>
          </cell>
          <cell r="AC1459">
            <v>2566</v>
          </cell>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นางพัชริน กองมา</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2303</v>
          </cell>
          <cell r="C1460">
            <v>1455</v>
          </cell>
          <cell r="D1460">
            <v>14</v>
          </cell>
          <cell r="E1460">
            <v>9</v>
          </cell>
          <cell r="F1460">
            <v>2566</v>
          </cell>
          <cell r="G1460" t="str">
            <v>800025135495,
800065782974</v>
          </cell>
          <cell r="H1460" t="str">
            <v>นาย</v>
          </cell>
          <cell r="I1460" t="str">
            <v>สมบัติ</v>
          </cell>
          <cell r="J1460" t="str">
            <v>ศรีวิชัย</v>
          </cell>
          <cell r="K1460">
            <v>3500900644869</v>
          </cell>
          <cell r="L1460" t="str">
            <v>ไชยปราการ</v>
          </cell>
          <cell r="M1460" t="str">
            <v>เชียงใหม่ 2</v>
          </cell>
          <cell r="N1460">
            <v>8</v>
          </cell>
          <cell r="O1460" t="str">
            <v>สินเชื่อธนาคารประชาชน, สินเชื่อห้องแถว</v>
          </cell>
          <cell r="P1460" t="str">
            <v>2.หลักทรัพย์ค้ำประกัน</v>
          </cell>
          <cell r="Q1460">
            <v>239411.52</v>
          </cell>
          <cell r="R1460">
            <v>78903.539999999994</v>
          </cell>
          <cell r="S1460" t="str">
            <v>จังหวัดฝาง</v>
          </cell>
          <cell r="T1460" t="str">
            <v>ผบE518</v>
          </cell>
          <cell r="U1460">
            <v>2566</v>
          </cell>
          <cell r="V1460" t="str">
            <v>ผบE677</v>
          </cell>
          <cell r="W1460">
            <v>2566</v>
          </cell>
          <cell r="X1460">
            <v>12</v>
          </cell>
          <cell r="Y1460">
            <v>6</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นายสมบัติ ศรีวิชัย</v>
          </cell>
          <cell r="BM1460">
            <v>0</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2304</v>
          </cell>
          <cell r="C1461">
            <v>1456</v>
          </cell>
          <cell r="D1461">
            <v>19</v>
          </cell>
          <cell r="E1461">
            <v>9</v>
          </cell>
          <cell r="F1461">
            <v>2566</v>
          </cell>
          <cell r="G1461">
            <v>800033574131</v>
          </cell>
          <cell r="H1461" t="str">
            <v>นาย</v>
          </cell>
          <cell r="I1461" t="str">
            <v>นิติธรหรือวีระยุทธ</v>
          </cell>
          <cell r="J1461" t="str">
            <v xml:space="preserve"> บุญทาทิพย์</v>
          </cell>
          <cell r="K1461">
            <v>3500700174681</v>
          </cell>
          <cell r="L1461" t="str">
            <v>มหาวิทยาลัยเชียงใหม่</v>
          </cell>
          <cell r="M1461" t="str">
            <v>เชียงใหม่ 2</v>
          </cell>
          <cell r="N1461">
            <v>8</v>
          </cell>
          <cell r="O1461" t="str">
            <v>สินเชื่อสวัสดิการ</v>
          </cell>
          <cell r="P1461" t="str">
            <v>1.บุคคลค้ำประกัน</v>
          </cell>
          <cell r="Q1461">
            <v>252034.03</v>
          </cell>
          <cell r="R1461">
            <v>34497.06</v>
          </cell>
          <cell r="S1461" t="str">
            <v>แขวงเชียงใหม่</v>
          </cell>
          <cell r="T1461" t="str">
            <v>ผบE1908</v>
          </cell>
          <cell r="U1461">
            <v>2566</v>
          </cell>
          <cell r="V1461" t="str">
            <v>ผบE5709</v>
          </cell>
          <cell r="W1461">
            <v>2566</v>
          </cell>
          <cell r="X1461">
            <v>10</v>
          </cell>
          <cell r="Y1461">
            <v>7</v>
          </cell>
          <cell r="Z1461">
            <v>2566</v>
          </cell>
          <cell r="AA1461"/>
          <cell r="AB1461"/>
          <cell r="AC1461"/>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นายนิติธรหรือวีระยุทธ  บุญทาทิพย์</v>
          </cell>
          <cell r="BM1461">
            <v>883265010839</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2305</v>
          </cell>
          <cell r="C1462">
            <v>1457</v>
          </cell>
          <cell r="D1462">
            <v>16</v>
          </cell>
          <cell r="E1462">
            <v>10</v>
          </cell>
          <cell r="F1462">
            <v>2566</v>
          </cell>
          <cell r="G1462">
            <v>800066610273</v>
          </cell>
          <cell r="H1462" t="str">
            <v>นาง</v>
          </cell>
          <cell r="I1462" t="str">
            <v>พิทักษ์</v>
          </cell>
          <cell r="J1462" t="str">
            <v>ขุนทอง</v>
          </cell>
          <cell r="K1462" t="str">
            <v>3 4704 00570 48 4</v>
          </cell>
          <cell r="L1462" t="str">
            <v>มีโชคพลาซ่า</v>
          </cell>
          <cell r="M1462" t="str">
            <v>เชียงใหม่ 2</v>
          </cell>
          <cell r="N1462">
            <v>8</v>
          </cell>
          <cell r="O1462"/>
          <cell r="P1462" t="str">
            <v>1.บุคคลค้ำประกัน</v>
          </cell>
          <cell r="Q1462"/>
          <cell r="R1462"/>
          <cell r="S1462" t="str">
            <v>แขวงเชียงใหม่</v>
          </cell>
          <cell r="T1462" t="str">
            <v>ผบ.2544</v>
          </cell>
          <cell r="U1462">
            <v>2563</v>
          </cell>
          <cell r="V1462" t="str">
            <v>ผบ.4891</v>
          </cell>
          <cell r="W1462">
            <v>2563</v>
          </cell>
          <cell r="X1462"/>
          <cell r="Y1462"/>
          <cell r="Z1462"/>
          <cell r="AA1462">
            <v>1</v>
          </cell>
          <cell r="AB1462">
            <v>7</v>
          </cell>
          <cell r="AC1462">
            <v>2566</v>
          </cell>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นางพิทักษ์ ขุนทอง</v>
          </cell>
          <cell r="BM1462">
            <v>0</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2306</v>
          </cell>
          <cell r="C1463">
            <v>1458</v>
          </cell>
          <cell r="D1463">
            <v>17</v>
          </cell>
          <cell r="E1463">
            <v>10</v>
          </cell>
          <cell r="F1463">
            <v>2566</v>
          </cell>
          <cell r="G1463" t="str">
            <v>800004999879,
800002964982</v>
          </cell>
          <cell r="H1463" t="str">
            <v>นาย</v>
          </cell>
          <cell r="I1463" t="str">
            <v xml:space="preserve">สุรินทร์  </v>
          </cell>
          <cell r="J1463" t="str">
            <v>ทองสว่าง</v>
          </cell>
          <cell r="K1463">
            <v>3500500568936</v>
          </cell>
          <cell r="L1463" t="str">
            <v>ดอยสะเก็ด</v>
          </cell>
          <cell r="M1463" t="str">
            <v>เชียงใหม่ 2</v>
          </cell>
          <cell r="N1463">
            <v>8</v>
          </cell>
          <cell r="O1463" t="str">
            <v>สินเชื่อเพื่อพัฒนากลุ่มอาชีพ</v>
          </cell>
          <cell r="P1463" t="str">
            <v>1.บุคคลค้ำประกัน</v>
          </cell>
          <cell r="Q1463">
            <v>1250142.54</v>
          </cell>
          <cell r="R1463">
            <v>290146.55</v>
          </cell>
          <cell r="S1463" t="str">
            <v>จังหวัดเชียงใหม่</v>
          </cell>
          <cell r="T1463" t="str">
            <v>ผบE1552</v>
          </cell>
          <cell r="U1463">
            <v>2565</v>
          </cell>
          <cell r="V1463" t="str">
            <v>ผบE1384</v>
          </cell>
          <cell r="W1463">
            <v>2566</v>
          </cell>
          <cell r="X1463">
            <v>15</v>
          </cell>
          <cell r="Y1463">
            <v>8</v>
          </cell>
          <cell r="Z1463">
            <v>2566</v>
          </cell>
          <cell r="AA1463"/>
          <cell r="AB1463"/>
          <cell r="AC1463"/>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นายสุรินทร์   ทองสว่าง</v>
          </cell>
          <cell r="BM1463">
            <v>883265010316</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2307</v>
          </cell>
          <cell r="C1464">
            <v>1459</v>
          </cell>
          <cell r="D1464"/>
          <cell r="E1464"/>
          <cell r="F1464"/>
          <cell r="G1464" t="str">
            <v>800073620398,
800132037154</v>
          </cell>
          <cell r="H1464" t="str">
            <v>นางสาว</v>
          </cell>
          <cell r="I1464" t="str">
            <v>น้ำฝน</v>
          </cell>
          <cell r="J1464" t="str">
            <v>คำป้อ</v>
          </cell>
          <cell r="K1464">
            <v>1509900736536</v>
          </cell>
          <cell r="L1464" t="str">
            <v>บิ๊กซี หางดง</v>
          </cell>
          <cell r="M1464" t="str">
            <v>เชียงใหม่ 3</v>
          </cell>
          <cell r="N1464">
            <v>8</v>
          </cell>
          <cell r="O1464" t="str">
            <v>สินเชื่อธนาคารประชาชน, สินเชื่อสู้ภัย COVID-19 (PSA)</v>
          </cell>
          <cell r="P1464" t="str">
            <v>1.บุคคลค้ำประกัน</v>
          </cell>
          <cell r="Q1464">
            <v>132892</v>
          </cell>
          <cell r="R1464">
            <v>44665.35</v>
          </cell>
          <cell r="S1464" t="str">
            <v>แขวงเชียงใหม่</v>
          </cell>
          <cell r="T1464" t="str">
            <v>ผบE371</v>
          </cell>
          <cell r="U1464">
            <v>2566</v>
          </cell>
          <cell r="V1464" t="str">
            <v>ผบE2133</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นางสาวน้ำฝน คำป้อ</v>
          </cell>
          <cell r="BM1464">
            <v>888165010639</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2308</v>
          </cell>
          <cell r="C1465">
            <v>1460</v>
          </cell>
          <cell r="D1465"/>
          <cell r="E1465"/>
          <cell r="F1465"/>
          <cell r="G1465">
            <v>800097354040</v>
          </cell>
          <cell r="H1465" t="str">
            <v>นางสาว</v>
          </cell>
          <cell r="I1465" t="str">
            <v>ปวีณา</v>
          </cell>
          <cell r="J1465" t="str">
            <v>ยศบุตร</v>
          </cell>
          <cell r="K1465">
            <v>3509900921381</v>
          </cell>
          <cell r="L1465" t="str">
            <v>บิ๊กซี หางดง</v>
          </cell>
          <cell r="M1465" t="str">
            <v>เชียงใหม่ 3</v>
          </cell>
          <cell r="N1465">
            <v>8</v>
          </cell>
          <cell r="O1465" t="str">
            <v>สินเชื่อธนาคารประชาชน</v>
          </cell>
          <cell r="P1465" t="str">
            <v>1.บุคคลค้ำประกัน</v>
          </cell>
          <cell r="Q1465">
            <v>38831</v>
          </cell>
          <cell r="R1465">
            <v>12870.52</v>
          </cell>
          <cell r="S1465" t="str">
            <v>แขวงเชียงใหม่</v>
          </cell>
          <cell r="T1465" t="str">
            <v>ผบE370</v>
          </cell>
          <cell r="U1465">
            <v>2566</v>
          </cell>
          <cell r="V1465" t="str">
            <v>ผบE2132</v>
          </cell>
          <cell r="W1465">
            <v>2566</v>
          </cell>
          <cell r="X1465"/>
          <cell r="Y1465"/>
          <cell r="Z1465"/>
          <cell r="AA1465">
            <v>18</v>
          </cell>
          <cell r="AB1465">
            <v>4</v>
          </cell>
          <cell r="AC1465">
            <v>2566</v>
          </cell>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นางสาวปวีณา ยศบุตร</v>
          </cell>
          <cell r="BM1465">
            <v>888165010623</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2309</v>
          </cell>
          <cell r="C1466">
            <v>1461</v>
          </cell>
          <cell r="D1466"/>
          <cell r="E1466"/>
          <cell r="F1466"/>
          <cell r="G1466">
            <v>800070156040</v>
          </cell>
          <cell r="H1466" t="str">
            <v>นาง</v>
          </cell>
          <cell r="I1466" t="str">
            <v>ทองลักษณ์</v>
          </cell>
          <cell r="J1466" t="str">
            <v>ทาใจ</v>
          </cell>
          <cell r="K1466">
            <v>3501400243254</v>
          </cell>
          <cell r="L1466" t="str">
            <v>บวกครกหลวง</v>
          </cell>
          <cell r="M1466" t="str">
            <v>เชียงใหม่ 3</v>
          </cell>
          <cell r="N1466">
            <v>8</v>
          </cell>
          <cell r="O1466" t="str">
            <v>สินเชื่อธนาคารประชาชน</v>
          </cell>
          <cell r="P1466" t="str">
            <v>1.บุคคลค้ำประกัน</v>
          </cell>
          <cell r="Q1466">
            <v>87018.47</v>
          </cell>
          <cell r="R1466">
            <v>139348.21</v>
          </cell>
          <cell r="S1466" t="str">
            <v>แขวงเชียงใหม่</v>
          </cell>
          <cell r="T1466" t="str">
            <v>ผบE321</v>
          </cell>
          <cell r="U1466">
            <v>2566</v>
          </cell>
          <cell r="V1466" t="str">
            <v>ผบE2296</v>
          </cell>
          <cell r="W1466">
            <v>2566</v>
          </cell>
          <cell r="X1466">
            <v>24</v>
          </cell>
          <cell r="Y1466">
            <v>4</v>
          </cell>
          <cell r="Z1466">
            <v>2566</v>
          </cell>
          <cell r="AA1466"/>
          <cell r="AB1466"/>
          <cell r="AC1466"/>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นางทองลักษณ์ ทาใจ</v>
          </cell>
          <cell r="BM1466">
            <v>888165010552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2310</v>
          </cell>
          <cell r="C1467">
            <v>1462</v>
          </cell>
          <cell r="D1467"/>
          <cell r="E1467"/>
          <cell r="F1467"/>
          <cell r="G1467" t="str">
            <v>800076216152,
800076224586</v>
          </cell>
          <cell r="H1467" t="str">
            <v>นางสาว</v>
          </cell>
          <cell r="I1467" t="str">
            <v>สุทธิกานต์</v>
          </cell>
          <cell r="J1467" t="str">
            <v>ปันใจ</v>
          </cell>
          <cell r="K1467">
            <v>1559900204747</v>
          </cell>
          <cell r="L1467" t="str">
            <v>บิ๊กซี หางดง</v>
          </cell>
          <cell r="M1467" t="str">
            <v>เชียงใหม่ 3</v>
          </cell>
          <cell r="N1467">
            <v>8</v>
          </cell>
          <cell r="O1467" t="str">
            <v>สินเชื่อธนาคารประชาชน, สินเชื่อแก้ไขปัญหาหนี้นอกระบบPSA</v>
          </cell>
          <cell r="P1467" t="str">
            <v>1.บุคคลค้ำประกัน</v>
          </cell>
          <cell r="Q1467">
            <v>80267</v>
          </cell>
          <cell r="R1467">
            <v>33439.71</v>
          </cell>
          <cell r="S1467" t="str">
            <v>แขวงเชียงดาว</v>
          </cell>
          <cell r="T1467" t="str">
            <v>ผบE42</v>
          </cell>
          <cell r="U1467">
            <v>2566</v>
          </cell>
          <cell r="V1467" t="str">
            <v>ผบE143</v>
          </cell>
          <cell r="W1467">
            <v>2566</v>
          </cell>
          <cell r="X1467"/>
          <cell r="Y1467"/>
          <cell r="Z1467"/>
          <cell r="AA1467">
            <v>21</v>
          </cell>
          <cell r="AB1467">
            <v>2</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นางสาวสุทธิกานต์ ปันใจ</v>
          </cell>
          <cell r="BM1467">
            <v>888165010642</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2311</v>
          </cell>
          <cell r="C1468">
            <v>1463</v>
          </cell>
          <cell r="D1468"/>
          <cell r="E1468"/>
          <cell r="F1468"/>
          <cell r="G1468">
            <v>800120791655</v>
          </cell>
          <cell r="H1468" t="str">
            <v>นางสาว</v>
          </cell>
          <cell r="I1468" t="str">
            <v>จิตฤดี</v>
          </cell>
          <cell r="J1468" t="str">
            <v>ปางไธสงค์</v>
          </cell>
          <cell r="K1468">
            <v>1505300028898</v>
          </cell>
          <cell r="L1468" t="str">
            <v>บิ๊กซี หางดง</v>
          </cell>
          <cell r="M1468" t="str">
            <v>เชียงใหม่ 3</v>
          </cell>
          <cell r="N1468">
            <v>8</v>
          </cell>
          <cell r="O1468" t="str">
            <v>สินเชื่อธนาคารประชาชน</v>
          </cell>
          <cell r="P1468" t="str">
            <v>1.บุคคลค้ำประกัน</v>
          </cell>
          <cell r="Q1468">
            <v>23328</v>
          </cell>
          <cell r="R1468">
            <v>1306.24</v>
          </cell>
          <cell r="S1468" t="str">
            <v>จังหวัดลำพูน</v>
          </cell>
          <cell r="T1468" t="str">
            <v>ผบE86</v>
          </cell>
          <cell r="U1468">
            <v>2566</v>
          </cell>
          <cell r="V1468" t="str">
            <v>ผบE860</v>
          </cell>
          <cell r="W1468">
            <v>2566</v>
          </cell>
          <cell r="X1468"/>
          <cell r="Y1468"/>
          <cell r="Z1468"/>
          <cell r="AA1468">
            <v>4</v>
          </cell>
          <cell r="AB1468">
            <v>4</v>
          </cell>
          <cell r="AC1468">
            <v>2566</v>
          </cell>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นางสาวจิตฤดี ปางไธสงค์</v>
          </cell>
          <cell r="BM1468">
            <v>8000165010651</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2312</v>
          </cell>
          <cell r="C1469">
            <v>1464</v>
          </cell>
          <cell r="D1469">
            <v>9</v>
          </cell>
          <cell r="E1469">
            <v>11</v>
          </cell>
          <cell r="F1469">
            <v>2566</v>
          </cell>
          <cell r="G1469">
            <v>800030271186</v>
          </cell>
          <cell r="H1469" t="str">
            <v>นางสาว</v>
          </cell>
          <cell r="I1469" t="str">
            <v>ดวงนภาไร</v>
          </cell>
          <cell r="J1469" t="str">
            <v>ปันวิชัย</v>
          </cell>
          <cell r="K1469" t="str">
            <v>3 5017 00181 59 9</v>
          </cell>
          <cell r="L1469" t="str">
            <v>ดอยเต่า</v>
          </cell>
          <cell r="M1469" t="str">
            <v>เชียงใหม่ 3</v>
          </cell>
          <cell r="N1469">
            <v>8</v>
          </cell>
          <cell r="O1469" t="str">
            <v>สินเชื่อพัฒนาองค์กรชุมชน</v>
          </cell>
          <cell r="P1469" t="str">
            <v>1.บุคคลค้ำประกัน</v>
          </cell>
          <cell r="Q1469"/>
          <cell r="R1469"/>
          <cell r="S1469" t="str">
            <v>จังหวัดฮอด</v>
          </cell>
          <cell r="T1469" t="str">
            <v>ผบ.955</v>
          </cell>
          <cell r="U1469">
            <v>2560</v>
          </cell>
          <cell r="V1469" t="str">
            <v>ผบ.28</v>
          </cell>
          <cell r="W1469">
            <v>2561</v>
          </cell>
          <cell r="X1469">
            <v>25</v>
          </cell>
          <cell r="Y1469">
            <v>1</v>
          </cell>
          <cell r="Z1469">
            <v>2561</v>
          </cell>
          <cell r="AA1469"/>
          <cell r="AB1469"/>
          <cell r="AC1469"/>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นางสาวดวงนภาไร ปันวิชัย</v>
          </cell>
          <cell r="BM1469">
            <v>823760010255</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2313</v>
          </cell>
          <cell r="C1470">
            <v>1465</v>
          </cell>
          <cell r="D1470">
            <v>9</v>
          </cell>
          <cell r="E1470">
            <v>11</v>
          </cell>
          <cell r="F1470">
            <v>2566</v>
          </cell>
          <cell r="G1470">
            <v>800038308246</v>
          </cell>
          <cell r="H1470" t="str">
            <v>นางสาว</v>
          </cell>
          <cell r="I1470" t="str">
            <v>พนิดา</v>
          </cell>
          <cell r="J1470" t="str">
            <v>ธิแก้ว</v>
          </cell>
          <cell r="K1470" t="str">
            <v>3 5017 00139 49 5</v>
          </cell>
          <cell r="L1470" t="str">
            <v>ดอยเต่า</v>
          </cell>
          <cell r="M1470" t="str">
            <v>เชียงใหม่ 3</v>
          </cell>
          <cell r="N1470">
            <v>8</v>
          </cell>
          <cell r="O1470"/>
          <cell r="P1470" t="str">
            <v>1.บุคคลค้ำประกัน</v>
          </cell>
          <cell r="Q1470"/>
          <cell r="R1470"/>
          <cell r="S1470" t="str">
            <v>จังหวัดฮอด</v>
          </cell>
          <cell r="T1470" t="str">
            <v>ผบ.1025</v>
          </cell>
          <cell r="U1470">
            <v>2560</v>
          </cell>
          <cell r="V1470" t="str">
            <v>ผบ.1153</v>
          </cell>
          <cell r="W1470">
            <v>2560</v>
          </cell>
          <cell r="X1470"/>
          <cell r="Y1470"/>
          <cell r="Z1470"/>
          <cell r="AA1470">
            <v>27</v>
          </cell>
          <cell r="AB1470">
            <v>12</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นางสาวพนิดา ธิแก้ว</v>
          </cell>
          <cell r="BM1470">
            <v>0</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2314</v>
          </cell>
          <cell r="C1471">
            <v>1466</v>
          </cell>
          <cell r="D1471">
            <v>9</v>
          </cell>
          <cell r="E1471">
            <v>11</v>
          </cell>
          <cell r="F1471">
            <v>2566</v>
          </cell>
          <cell r="G1471">
            <v>800034635386</v>
          </cell>
          <cell r="H1471" t="str">
            <v>นาง</v>
          </cell>
          <cell r="I1471" t="str">
            <v>เกี๋ยงคำ</v>
          </cell>
          <cell r="J1471" t="str">
            <v>แก้วปลูก</v>
          </cell>
          <cell r="K1471" t="str">
            <v>3 5017 00171 69 1</v>
          </cell>
          <cell r="L1471" t="str">
            <v>ดอยเต่า</v>
          </cell>
          <cell r="M1471" t="str">
            <v>เชียงใหม่ 3</v>
          </cell>
          <cell r="N1471">
            <v>8</v>
          </cell>
          <cell r="O1471" t="str">
            <v>สินเชื่อองค์กรชุมชน</v>
          </cell>
          <cell r="P1471" t="str">
            <v>1.บุคคลค้ำประกัน</v>
          </cell>
          <cell r="Q1471"/>
          <cell r="R1471"/>
          <cell r="S1471" t="str">
            <v>จังหวัดฮอด</v>
          </cell>
          <cell r="T1471" t="str">
            <v>ผบ.1469</v>
          </cell>
          <cell r="U1471">
            <v>2559</v>
          </cell>
          <cell r="V1471" t="str">
            <v>ผบ.105</v>
          </cell>
          <cell r="W1471">
            <v>2560</v>
          </cell>
          <cell r="X1471"/>
          <cell r="Y1471"/>
          <cell r="Z1471"/>
          <cell r="AA1471">
            <v>6</v>
          </cell>
          <cell r="AB1471">
            <v>3</v>
          </cell>
          <cell r="AC1471">
            <v>2560</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นางเกี๋ยงคำ แก้วปลูก</v>
          </cell>
          <cell r="BM1471">
            <v>823759010016</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2315</v>
          </cell>
          <cell r="C1472">
            <v>1467</v>
          </cell>
          <cell r="D1472">
            <v>9</v>
          </cell>
          <cell r="E1472">
            <v>11</v>
          </cell>
          <cell r="F1472">
            <v>2566</v>
          </cell>
          <cell r="G1472">
            <v>800037933952</v>
          </cell>
          <cell r="H1472" t="str">
            <v>นางสาว</v>
          </cell>
          <cell r="I1472" t="str">
            <v>มนันสนันท์</v>
          </cell>
          <cell r="J1472" t="str">
            <v>ปัญญาแดง</v>
          </cell>
          <cell r="K1472" t="str">
            <v>3 5016 00037 88 7</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ผบ.629</v>
          </cell>
          <cell r="U1472">
            <v>2558</v>
          </cell>
          <cell r="V1472" t="str">
            <v>ผบ.27</v>
          </cell>
          <cell r="W1472">
            <v>2559</v>
          </cell>
          <cell r="X1472"/>
          <cell r="Y1472"/>
          <cell r="Z1472"/>
          <cell r="AA1472">
            <v>1</v>
          </cell>
          <cell r="AB1472">
            <v>2</v>
          </cell>
          <cell r="AC1472">
            <v>2559</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นางสาวมนันสนันท์ ปัญญาแดง</v>
          </cell>
          <cell r="BM1472">
            <v>823758010438</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2316</v>
          </cell>
          <cell r="C1473">
            <v>1468</v>
          </cell>
          <cell r="D1473">
            <v>9</v>
          </cell>
          <cell r="E1473">
            <v>11</v>
          </cell>
          <cell r="F1473">
            <v>2566</v>
          </cell>
          <cell r="G1473">
            <v>800032376736</v>
          </cell>
          <cell r="H1473" t="str">
            <v>นาง</v>
          </cell>
          <cell r="I1473" t="str">
            <v>ทินประภา</v>
          </cell>
          <cell r="J1473" t="str">
            <v>เพียงจันทร์</v>
          </cell>
          <cell r="K1473" t="str">
            <v>3 5002 00709 18 6</v>
          </cell>
          <cell r="L1473" t="str">
            <v>ฮอด</v>
          </cell>
          <cell r="M1473" t="str">
            <v>เชียงใหม่ 3</v>
          </cell>
          <cell r="N1473">
            <v>8</v>
          </cell>
          <cell r="O1473" t="str">
            <v>สินเชื่อธนาคารประชาชน</v>
          </cell>
          <cell r="P1473" t="str">
            <v>1.บุคคลค้ำประกัน</v>
          </cell>
          <cell r="Q1473"/>
          <cell r="R1473"/>
          <cell r="S1473" t="str">
            <v>จังหวัดฮอด</v>
          </cell>
          <cell r="T1473" t="str">
            <v>ผบ.433</v>
          </cell>
          <cell r="U1473">
            <v>2561</v>
          </cell>
          <cell r="V1473" t="str">
            <v>ผบ.890</v>
          </cell>
          <cell r="W1473">
            <v>2561</v>
          </cell>
          <cell r="X1473"/>
          <cell r="Y1473"/>
          <cell r="Z1473"/>
          <cell r="AA1473">
            <v>28</v>
          </cell>
          <cell r="AB1473">
            <v>8</v>
          </cell>
          <cell r="AC1473">
            <v>2561</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นางทินประภา เพียงจันทร์</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2317</v>
          </cell>
          <cell r="C1474">
            <v>1469</v>
          </cell>
          <cell r="D1474">
            <v>9</v>
          </cell>
          <cell r="E1474">
            <v>11</v>
          </cell>
          <cell r="F1474">
            <v>2566</v>
          </cell>
          <cell r="G1474">
            <v>800017698765</v>
          </cell>
          <cell r="H1474" t="str">
            <v>นางสาว</v>
          </cell>
          <cell r="I1474" t="str">
            <v>กมลวรรณ</v>
          </cell>
          <cell r="J1474" t="str">
            <v>แก้วคำมา</v>
          </cell>
          <cell r="K1474" t="str">
            <v>3 5016 00001 47 5</v>
          </cell>
          <cell r="L1474" t="str">
            <v>อมก๋อย</v>
          </cell>
          <cell r="M1474" t="str">
            <v>เชียงใหม่ 3</v>
          </cell>
          <cell r="N1474">
            <v>8</v>
          </cell>
          <cell r="O1474" t="str">
            <v>สินเชื่อพัฒนากลุ่มอาชีพ (เกื้อกูล)</v>
          </cell>
          <cell r="P1474" t="str">
            <v>1.บุคคลค้ำประกัน</v>
          </cell>
          <cell r="Q1474"/>
          <cell r="R1474"/>
          <cell r="S1474" t="str">
            <v>จังหวัดฮอด</v>
          </cell>
          <cell r="T1474" t="str">
            <v>ผบ.1269</v>
          </cell>
          <cell r="U1474">
            <v>2559</v>
          </cell>
          <cell r="V1474" t="str">
            <v>ผบ.1515</v>
          </cell>
          <cell r="W1474">
            <v>2559</v>
          </cell>
          <cell r="X1474"/>
          <cell r="Y1474"/>
          <cell r="Z1474"/>
          <cell r="AA1474">
            <v>30</v>
          </cell>
          <cell r="AB1474">
            <v>11</v>
          </cell>
          <cell r="AC1474">
            <v>2559</v>
          </cell>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cell r="BC1474"/>
          <cell r="BD1474"/>
          <cell r="BE1474"/>
          <cell r="BF1474"/>
          <cell r="BG1474"/>
          <cell r="BH1474"/>
          <cell r="BI1474"/>
          <cell r="BJ1474"/>
          <cell r="BK1474"/>
          <cell r="BL1474" t="str">
            <v>นางสาวกมลวรรณ แก้วคำมา</v>
          </cell>
          <cell r="BM1474">
            <v>0</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2318</v>
          </cell>
          <cell r="C1475">
            <v>1470</v>
          </cell>
          <cell r="D1475">
            <v>30</v>
          </cell>
          <cell r="E1475">
            <v>11</v>
          </cell>
          <cell r="F1475">
            <v>2566</v>
          </cell>
          <cell r="G1475">
            <v>800039581163</v>
          </cell>
          <cell r="H1475" t="str">
            <v>นาย</v>
          </cell>
          <cell r="I1475" t="str">
            <v>ธีระวัช</v>
          </cell>
          <cell r="J1475" t="str">
            <v>ไชยพูน</v>
          </cell>
          <cell r="K1475"/>
          <cell r="L1475" t="str">
            <v>สารภี</v>
          </cell>
          <cell r="M1475" t="str">
            <v>เชียงใหม่ 3</v>
          </cell>
          <cell r="N1475">
            <v>8</v>
          </cell>
          <cell r="O1475" t="str">
            <v>-</v>
          </cell>
          <cell r="P1475"/>
          <cell r="Q1475"/>
          <cell r="R1475"/>
          <cell r="S1475" t="str">
            <v>จังหวัดฮอด</v>
          </cell>
          <cell r="T1475" t="str">
            <v>ผบ.168</v>
          </cell>
          <cell r="U1475">
            <v>2561</v>
          </cell>
          <cell r="V1475" t="str">
            <v>ผบ.406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t="str">
            <v>วางเงินค่าใช้จ่ายในการขายทอดตลาด</v>
          </cell>
          <cell r="BC1475"/>
          <cell r="BD1475"/>
          <cell r="BE1475"/>
          <cell r="BF1475"/>
          <cell r="BG1475"/>
          <cell r="BH1475"/>
          <cell r="BI1475"/>
          <cell r="BJ1475"/>
          <cell r="BK1475"/>
          <cell r="BL1475" t="str">
            <v>นายธีระวัช ไชยพูน</v>
          </cell>
          <cell r="BM1475">
            <v>823760010344</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2319</v>
          </cell>
          <cell r="C1476">
            <v>1471</v>
          </cell>
          <cell r="D1476"/>
          <cell r="E1476"/>
          <cell r="F1476"/>
          <cell r="G1476">
            <v>800059760374</v>
          </cell>
          <cell r="H1476" t="str">
            <v>นาง</v>
          </cell>
          <cell r="I1476" t="str">
            <v>นรมน</v>
          </cell>
          <cell r="J1476" t="str">
            <v>บุญทวี</v>
          </cell>
          <cell r="K1476"/>
          <cell r="L1476" t="str">
            <v>ฮอด</v>
          </cell>
          <cell r="M1476" t="str">
            <v>เชียงใหม่ 3</v>
          </cell>
          <cell r="N1476">
            <v>8</v>
          </cell>
          <cell r="O1476" t="str">
            <v>สินเชื่อธนาคารประชาชน</v>
          </cell>
          <cell r="P1476" t="str">
            <v>1.บุคคลค้ำประกัน</v>
          </cell>
          <cell r="Q1476">
            <v>50208.41</v>
          </cell>
          <cell r="R1476">
            <v>5776.48</v>
          </cell>
          <cell r="S1476" t="str">
            <v>จังหวัดฮอด</v>
          </cell>
          <cell r="T1476" t="str">
            <v>ผบ.351</v>
          </cell>
          <cell r="U1476">
            <v>2561</v>
          </cell>
          <cell r="V1476" t="str">
            <v>ผบ.896</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นางนรมน บุญทวี</v>
          </cell>
          <cell r="BM1476">
            <v>823760010345</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2320</v>
          </cell>
          <cell r="C1477">
            <v>1472</v>
          </cell>
          <cell r="D1477"/>
          <cell r="E1477"/>
          <cell r="F1477"/>
          <cell r="G1477">
            <v>800039117679</v>
          </cell>
          <cell r="H1477" t="str">
            <v>นาย</v>
          </cell>
          <cell r="I1477" t="str">
            <v>วิชิต</v>
          </cell>
          <cell r="J1477" t="str">
            <v>สมศักดิ์</v>
          </cell>
          <cell r="K1477"/>
          <cell r="L1477" t="str">
            <v>ฮอด</v>
          </cell>
          <cell r="M1477" t="str">
            <v>เชียงใหม่ 3</v>
          </cell>
          <cell r="N1477">
            <v>8</v>
          </cell>
          <cell r="O1477" t="str">
            <v>สินเชื่อธนาคารประชาชน</v>
          </cell>
          <cell r="P1477" t="str">
            <v>1.บุคคลค้ำประกัน</v>
          </cell>
          <cell r="Q1477">
            <v>49546.96</v>
          </cell>
          <cell r="R1477">
            <v>6619.79</v>
          </cell>
          <cell r="S1477" t="str">
            <v>จังหวัดฮอด</v>
          </cell>
          <cell r="T1477" t="str">
            <v>ผบ.36</v>
          </cell>
          <cell r="U1477">
            <v>2561</v>
          </cell>
          <cell r="V1477" t="str">
            <v>ผบ.187</v>
          </cell>
          <cell r="W1477">
            <v>2561</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นายวิชิต สมศักดิ์</v>
          </cell>
          <cell r="BM1477">
            <v>883262010046</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2321</v>
          </cell>
          <cell r="C1478">
            <v>1473</v>
          </cell>
          <cell r="D1478"/>
          <cell r="E1478"/>
          <cell r="F1478"/>
          <cell r="G1478">
            <v>800050393365</v>
          </cell>
          <cell r="H1478" t="str">
            <v>นาง</v>
          </cell>
          <cell r="I1478" t="str">
            <v>เพียร</v>
          </cell>
          <cell r="J1478" t="str">
            <v>ปิ่นงาม</v>
          </cell>
          <cell r="K1478"/>
          <cell r="L1478" t="str">
            <v>แม่แจ่ม</v>
          </cell>
          <cell r="M1478" t="str">
            <v>เชียงใหม่ 3</v>
          </cell>
          <cell r="N1478">
            <v>8</v>
          </cell>
          <cell r="O1478" t="str">
            <v>สินเชื่อธนาคารประชาชน (สุขใจ)</v>
          </cell>
          <cell r="P1478" t="str">
            <v>4.ไม่มีหลักประกัน</v>
          </cell>
          <cell r="Q1478">
            <v>23657.33</v>
          </cell>
          <cell r="R1478">
            <v>8919.5499999999993</v>
          </cell>
          <cell r="S1478" t="str">
            <v>จังหวัดฮอด</v>
          </cell>
          <cell r="T1478" t="str">
            <v>ผบ.1429</v>
          </cell>
          <cell r="U1478">
            <v>2562</v>
          </cell>
          <cell r="V1478" t="str">
            <v>ผบ.2316</v>
          </cell>
          <cell r="W1478">
            <v>2563</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นางเพียร ปิ่นงาม</v>
          </cell>
          <cell r="BM1478">
            <v>823761010169</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2322</v>
          </cell>
          <cell r="C1479">
            <v>1474</v>
          </cell>
          <cell r="D1479"/>
          <cell r="E1479"/>
          <cell r="F1479"/>
          <cell r="G1479">
            <v>800052098897</v>
          </cell>
          <cell r="H1479" t="str">
            <v>นางสาว</v>
          </cell>
          <cell r="I1479" t="str">
            <v>สุนิสา</v>
          </cell>
          <cell r="J1479" t="str">
            <v>นาวงษา</v>
          </cell>
          <cell r="K1479"/>
          <cell r="L1479" t="str">
            <v>แม่แจ่ม</v>
          </cell>
          <cell r="M1479" t="str">
            <v>เชียงใหม่ 3</v>
          </cell>
          <cell r="N1479">
            <v>8</v>
          </cell>
          <cell r="O1479" t="str">
            <v>สินเชื่อธนาคารประชาชน</v>
          </cell>
          <cell r="P1479" t="str">
            <v>1.บุคคลค้ำประกัน</v>
          </cell>
          <cell r="Q1479">
            <v>111819.6</v>
          </cell>
          <cell r="R1479">
            <v>16334.45</v>
          </cell>
          <cell r="S1479" t="str">
            <v>จังหวัดฮอด</v>
          </cell>
          <cell r="T1479" t="str">
            <v>ผบ.2538</v>
          </cell>
          <cell r="U1479">
            <v>2562</v>
          </cell>
          <cell r="V1479" t="str">
            <v>ผบ.411</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นางสาวสุนิสา นาวงษา</v>
          </cell>
          <cell r="BM1479">
            <v>883261010108</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2323</v>
          </cell>
          <cell r="C1480">
            <v>1475</v>
          </cell>
          <cell r="D1480"/>
          <cell r="E1480"/>
          <cell r="F1480"/>
          <cell r="G1480">
            <v>800057193693</v>
          </cell>
          <cell r="H1480" t="str">
            <v>นางสาว</v>
          </cell>
          <cell r="I1480" t="str">
            <v>กัลยา</v>
          </cell>
          <cell r="J1480" t="str">
            <v>ทานา</v>
          </cell>
          <cell r="K1480"/>
          <cell r="L1480" t="str">
            <v>แม่แจ่ม</v>
          </cell>
          <cell r="M1480" t="str">
            <v>เชียงใหม่ 3</v>
          </cell>
          <cell r="N1480">
            <v>8</v>
          </cell>
          <cell r="O1480" t="str">
            <v>สินเชื่อพัฒนาองค์กรชุมชน(รายบุคคล)</v>
          </cell>
          <cell r="P1480" t="str">
            <v>1.บุคคลค้ำประกัน</v>
          </cell>
          <cell r="Q1480">
            <v>415952.24</v>
          </cell>
          <cell r="R1480">
            <v>145592.95000000001</v>
          </cell>
          <cell r="S1480" t="str">
            <v>จังหวัดฮอด</v>
          </cell>
          <cell r="T1480" t="str">
            <v>ผบ.777</v>
          </cell>
          <cell r="U1480">
            <v>2562</v>
          </cell>
          <cell r="V1480" t="str">
            <v>ผบ.1017</v>
          </cell>
          <cell r="W1480">
            <v>2562</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นางสาวกัลยา ทานา</v>
          </cell>
          <cell r="BM1480">
            <v>883262011342</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2324</v>
          </cell>
          <cell r="C1481">
            <v>1476</v>
          </cell>
          <cell r="D1481"/>
          <cell r="E1481"/>
          <cell r="F1481"/>
          <cell r="G1481">
            <v>800055305414</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v>
          </cell>
          <cell r="P1481" t="str">
            <v>1.บุคคลค้ำประกัน</v>
          </cell>
          <cell r="Q1481">
            <v>57559.17</v>
          </cell>
          <cell r="R1481">
            <v>12041.07</v>
          </cell>
          <cell r="S1481" t="str">
            <v>จังหวัดฮอด</v>
          </cell>
          <cell r="T1481" t="str">
            <v>ผบ.E264</v>
          </cell>
          <cell r="U1481">
            <v>2563</v>
          </cell>
          <cell r="V1481" t="str">
            <v>ผบ.E101</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883263010546</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2325</v>
          </cell>
          <cell r="C1482">
            <v>1477</v>
          </cell>
          <cell r="D1482"/>
          <cell r="E1482"/>
          <cell r="F1482"/>
          <cell r="G1482">
            <v>800051181066</v>
          </cell>
          <cell r="H1482" t="str">
            <v>นาง</v>
          </cell>
          <cell r="I1482" t="str">
            <v>มณีรัตน์</v>
          </cell>
          <cell r="J1482" t="str">
            <v>ใจแก้ว</v>
          </cell>
          <cell r="K1482"/>
          <cell r="L1482" t="str">
            <v>แม่แจ่ม</v>
          </cell>
          <cell r="M1482" t="str">
            <v>เชียงใหม่ 3</v>
          </cell>
          <cell r="N1482">
            <v>8</v>
          </cell>
          <cell r="O1482" t="str">
            <v>สินเชื่อธนาคารประชาชน (สุขใจ)</v>
          </cell>
          <cell r="P1482" t="str">
            <v>4.ไม่มีหลักประกัน</v>
          </cell>
          <cell r="Q1482">
            <v>11781.3</v>
          </cell>
          <cell r="R1482">
            <v>7061.3</v>
          </cell>
          <cell r="S1482" t="str">
            <v>จังหวัดฮอด</v>
          </cell>
          <cell r="T1482" t="str">
            <v>ผบ.E217</v>
          </cell>
          <cell r="U1482">
            <v>2563</v>
          </cell>
          <cell r="V1482" t="str">
            <v>ผบ.E88</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นางมณีรัตน์ ใจแก้ว</v>
          </cell>
          <cell r="BM1482">
            <v>883263011197</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2326</v>
          </cell>
          <cell r="C1483">
            <v>1478</v>
          </cell>
          <cell r="D1483"/>
          <cell r="E1483"/>
          <cell r="F1483"/>
          <cell r="G1483">
            <v>800056679601</v>
          </cell>
          <cell r="H1483" t="str">
            <v>นาย</v>
          </cell>
          <cell r="I1483" t="str">
            <v>แก้วมา</v>
          </cell>
          <cell r="J1483" t="str">
            <v>กรรณิกา</v>
          </cell>
          <cell r="K1483"/>
          <cell r="L1483" t="str">
            <v>แม่แจ่ม</v>
          </cell>
          <cell r="M1483" t="str">
            <v>เชียงใหม่ 3</v>
          </cell>
          <cell r="N1483">
            <v>8</v>
          </cell>
          <cell r="O1483" t="str">
            <v>สินเชื่อพัฒนาองค์กรชุมชน(รายบุคคล)</v>
          </cell>
          <cell r="P1483" t="str">
            <v>1.บุคคลค้ำประกัน</v>
          </cell>
          <cell r="Q1483">
            <v>193052.96</v>
          </cell>
          <cell r="R1483">
            <v>71129.72</v>
          </cell>
          <cell r="S1483" t="str">
            <v>จังหวัดฮอด</v>
          </cell>
          <cell r="T1483" t="str">
            <v>ผบ.E251</v>
          </cell>
          <cell r="U1483">
            <v>2563</v>
          </cell>
          <cell r="V1483" t="str">
            <v>ผบ.E93</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นายแก้วมา กรรณิกา</v>
          </cell>
          <cell r="BM1483">
            <v>883263010548</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2327</v>
          </cell>
          <cell r="C1484">
            <v>1479</v>
          </cell>
          <cell r="D1484"/>
          <cell r="E1484"/>
          <cell r="F1484"/>
          <cell r="G1484">
            <v>800073616990</v>
          </cell>
          <cell r="H1484" t="str">
            <v>นางสาว</v>
          </cell>
          <cell r="I1484" t="str">
            <v>น้ำฝน</v>
          </cell>
          <cell r="J1484" t="str">
            <v>ยมแก้ว</v>
          </cell>
          <cell r="K1484"/>
          <cell r="L1484" t="str">
            <v>แม่แจ่ม</v>
          </cell>
          <cell r="M1484" t="str">
            <v>เชียงใหม่ 3</v>
          </cell>
          <cell r="N1484">
            <v>8</v>
          </cell>
          <cell r="O1484" t="str">
            <v>สินเชื่อเพื่อการบริโภค</v>
          </cell>
          <cell r="P1484" t="str">
            <v>1.บุคคลค้ำประกัน</v>
          </cell>
          <cell r="Q1484">
            <v>77382.490000000005</v>
          </cell>
          <cell r="R1484">
            <v>9240.31</v>
          </cell>
          <cell r="S1484" t="str">
            <v>จังหวัดฮอด</v>
          </cell>
          <cell r="T1484" t="str">
            <v>ผบ.E253</v>
          </cell>
          <cell r="U1484">
            <v>2563</v>
          </cell>
          <cell r="V1484" t="str">
            <v>ผบ.E94</v>
          </cell>
          <cell r="W1484">
            <v>2563</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นางสาวน้ำฝน ยมแก้ว</v>
          </cell>
          <cell r="BM1484">
            <v>883263010550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2328</v>
          </cell>
          <cell r="C1485">
            <v>1480</v>
          </cell>
          <cell r="D1485"/>
          <cell r="E1485"/>
          <cell r="F1485"/>
          <cell r="G1485">
            <v>800094211508</v>
          </cell>
          <cell r="H1485" t="str">
            <v>นาง</v>
          </cell>
          <cell r="I1485" t="str">
            <v>พัทยา</v>
          </cell>
          <cell r="J1485" t="str">
            <v>แซ่กือ</v>
          </cell>
          <cell r="K1485"/>
          <cell r="L1485" t="str">
            <v>แม่แจ่ม</v>
          </cell>
          <cell r="M1485" t="str">
            <v>เชียงใหม่ 3</v>
          </cell>
          <cell r="N1485">
            <v>8</v>
          </cell>
          <cell r="O1485" t="str">
            <v>สินเชื่อเพื่อการบริโภค</v>
          </cell>
          <cell r="P1485" t="str">
            <v>1.บุคคลค้ำประกัน</v>
          </cell>
          <cell r="Q1485">
            <v>41681.74</v>
          </cell>
          <cell r="R1485">
            <v>6107.96</v>
          </cell>
          <cell r="S1485" t="str">
            <v>จังหวัดฮอด</v>
          </cell>
          <cell r="T1485" t="str">
            <v>ผบ.E416</v>
          </cell>
          <cell r="U1485">
            <v>2565</v>
          </cell>
          <cell r="V1485" t="str">
            <v>ผบ.E444</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นางพัทยา แซ่กือ</v>
          </cell>
          <cell r="BM1485">
            <v>883263010560</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2329</v>
          </cell>
          <cell r="C1486">
            <v>1481</v>
          </cell>
          <cell r="D1486"/>
          <cell r="E1486"/>
          <cell r="F1486"/>
          <cell r="G1486">
            <v>800062902088</v>
          </cell>
          <cell r="H1486" t="str">
            <v>นาย</v>
          </cell>
          <cell r="I1486" t="str">
            <v>เสงี่ยม</v>
          </cell>
          <cell r="J1486" t="str">
            <v>ใจมั่น</v>
          </cell>
          <cell r="K1486"/>
          <cell r="L1486" t="str">
            <v>แม่แจ่ม</v>
          </cell>
          <cell r="M1486" t="str">
            <v>เชียงใหม่ 3</v>
          </cell>
          <cell r="N1486">
            <v>8</v>
          </cell>
          <cell r="O1486" t="str">
            <v>สินเชื่อเพื่อการบริโภค</v>
          </cell>
          <cell r="P1486" t="str">
            <v>1.บุคคลค้ำประกัน</v>
          </cell>
          <cell r="Q1486">
            <v>53016.83</v>
          </cell>
          <cell r="R1486">
            <v>19285.490000000002</v>
          </cell>
          <cell r="S1486" t="str">
            <v>จังหวัดฮอด</v>
          </cell>
          <cell r="T1486" t="str">
            <v>ผบ.E710</v>
          </cell>
          <cell r="U1486">
            <v>2565</v>
          </cell>
          <cell r="V1486" t="str">
            <v>ผบ.E797</v>
          </cell>
          <cell r="W1486">
            <v>2565</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นายเสงี่ยม ใจมั่น</v>
          </cell>
          <cell r="BM1486">
            <v>883263010565</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2330</v>
          </cell>
          <cell r="C1487">
            <v>1482</v>
          </cell>
          <cell r="D1487"/>
          <cell r="E1487"/>
          <cell r="F1487"/>
          <cell r="G1487">
            <v>800070269751</v>
          </cell>
          <cell r="H1487" t="str">
            <v>นาง</v>
          </cell>
          <cell r="I1487" t="str">
            <v>คำดา</v>
          </cell>
          <cell r="J1487" t="str">
            <v>แจ่มใส</v>
          </cell>
          <cell r="K1487"/>
          <cell r="L1487" t="str">
            <v>แม่แจ่ม</v>
          </cell>
          <cell r="M1487" t="str">
            <v>เชียงใหม่ 3</v>
          </cell>
          <cell r="N1487">
            <v>8</v>
          </cell>
          <cell r="O1487" t="str">
            <v>สินเชื่อธนาคารประชาชน</v>
          </cell>
          <cell r="P1487" t="str">
            <v>1.บุคคลค้ำประกัน</v>
          </cell>
          <cell r="Q1487">
            <v>46650</v>
          </cell>
          <cell r="R1487">
            <v>11398.56</v>
          </cell>
          <cell r="S1487" t="str">
            <v>จังหวัดฮอด</v>
          </cell>
          <cell r="T1487" t="str">
            <v>ผบ.E257</v>
          </cell>
          <cell r="U1487">
            <v>2563</v>
          </cell>
          <cell r="V1487" t="str">
            <v>ผบ.E97</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นางคำดา แจ่มใส</v>
          </cell>
          <cell r="BM1487">
            <v>883263010566</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2331</v>
          </cell>
          <cell r="C1488">
            <v>1483</v>
          </cell>
          <cell r="D1488"/>
          <cell r="E1488"/>
          <cell r="F1488"/>
          <cell r="G1488">
            <v>800071437027</v>
          </cell>
          <cell r="H1488" t="str">
            <v>นางสาว</v>
          </cell>
          <cell r="I1488" t="str">
            <v>จุฑามาศ</v>
          </cell>
          <cell r="J1488" t="str">
            <v>อำไพปรีดา</v>
          </cell>
          <cell r="K1488"/>
          <cell r="L1488" t="str">
            <v>แม่แจ่ม</v>
          </cell>
          <cell r="M1488" t="str">
            <v>เชียงใหม่ 3</v>
          </cell>
          <cell r="N1488">
            <v>8</v>
          </cell>
          <cell r="O1488" t="str">
            <v>สินเชื่อธนาคารประชาชน</v>
          </cell>
          <cell r="P1488" t="str">
            <v>1.บุคคลค้ำประกัน</v>
          </cell>
          <cell r="Q1488">
            <v>74991</v>
          </cell>
          <cell r="R1488">
            <v>12556.07</v>
          </cell>
          <cell r="S1488" t="str">
            <v>จังหวัดฮอด</v>
          </cell>
          <cell r="T1488" t="str">
            <v>ผบ.E258</v>
          </cell>
          <cell r="U1488">
            <v>2563</v>
          </cell>
          <cell r="V1488" t="str">
            <v>ผบ.E98</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นางสาวจุฑามาศ อำไพปรีดา</v>
          </cell>
          <cell r="BM1488">
            <v>883263010569</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2332</v>
          </cell>
          <cell r="C1489">
            <v>1484</v>
          </cell>
          <cell r="D1489"/>
          <cell r="E1489"/>
          <cell r="F1489"/>
          <cell r="G1489">
            <v>800066622203</v>
          </cell>
          <cell r="H1489" t="str">
            <v>นาง</v>
          </cell>
          <cell r="I1489" t="str">
            <v>ปุญชรัสมิ์</v>
          </cell>
          <cell r="J1489" t="str">
            <v>ทะบุญ</v>
          </cell>
          <cell r="K1489"/>
          <cell r="L1489" t="str">
            <v>แม่แจ่ม</v>
          </cell>
          <cell r="M1489" t="str">
            <v>เชียงใหม่ 3</v>
          </cell>
          <cell r="N1489">
            <v>8</v>
          </cell>
          <cell r="O1489" t="str">
            <v>สินเชื่อองค์กรชุมชน</v>
          </cell>
          <cell r="P1489" t="str">
            <v>1.บุคคลค้ำประกัน</v>
          </cell>
          <cell r="Q1489">
            <v>49489.32</v>
          </cell>
          <cell r="R1489">
            <v>11244.67</v>
          </cell>
          <cell r="S1489" t="str">
            <v>จังหวัดฮอด</v>
          </cell>
          <cell r="T1489" t="str">
            <v>ผบ.E250</v>
          </cell>
          <cell r="U1489">
            <v>2563</v>
          </cell>
          <cell r="V1489" t="str">
            <v>ผบ.E92</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นางปุญชรัสมิ์ ทะบุญ</v>
          </cell>
          <cell r="BM1489">
            <v>883263010574</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2333</v>
          </cell>
          <cell r="C1490">
            <v>1485</v>
          </cell>
          <cell r="D1490"/>
          <cell r="E1490"/>
          <cell r="F1490"/>
          <cell r="G1490">
            <v>800051285289</v>
          </cell>
          <cell r="H1490" t="str">
            <v>นาง</v>
          </cell>
          <cell r="I1490" t="str">
            <v>อัญชัญ</v>
          </cell>
          <cell r="J1490" t="str">
            <v>วรรณคำหรือพูนผล</v>
          </cell>
          <cell r="K1490"/>
          <cell r="L1490" t="str">
            <v>แม่แจ่ม</v>
          </cell>
          <cell r="M1490" t="str">
            <v>เชียงใหม่ 3</v>
          </cell>
          <cell r="N1490">
            <v>8</v>
          </cell>
          <cell r="O1490" t="str">
            <v>สินเชื่อเพื่อการบริโภค</v>
          </cell>
          <cell r="P1490" t="str">
            <v>1.บุคคลค้ำประกัน</v>
          </cell>
          <cell r="Q1490">
            <v>46772.86</v>
          </cell>
          <cell r="R1490">
            <v>18893.66</v>
          </cell>
          <cell r="S1490" t="str">
            <v>จังหวัดฮอด</v>
          </cell>
          <cell r="T1490" t="str">
            <v>ผบ.E254</v>
          </cell>
          <cell r="U1490">
            <v>2563</v>
          </cell>
          <cell r="V1490" t="str">
            <v>ผบ.E95</v>
          </cell>
          <cell r="W1490">
            <v>2563</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นางอัญชัญ วรรณคำหรือพูนผล</v>
          </cell>
          <cell r="BM1490">
            <v>883263010576</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2334</v>
          </cell>
          <cell r="C1491">
            <v>1486</v>
          </cell>
          <cell r="D1491"/>
          <cell r="E1491"/>
          <cell r="F1491"/>
          <cell r="G1491">
            <v>800091389281</v>
          </cell>
          <cell r="H1491" t="str">
            <v>นางสาว</v>
          </cell>
          <cell r="I1491" t="str">
            <v>นัยรัตน์</v>
          </cell>
          <cell r="J1491" t="str">
            <v>เตปา</v>
          </cell>
          <cell r="K1491"/>
          <cell r="L1491" t="str">
            <v>แม่แจ่ม</v>
          </cell>
          <cell r="M1491" t="str">
            <v>เชียงใหม่ 3</v>
          </cell>
          <cell r="N1491">
            <v>8</v>
          </cell>
          <cell r="O1491" t="str">
            <v>สินเชื่อแก้ไขปัญหาหนี้นอกระบบ</v>
          </cell>
          <cell r="P1491" t="str">
            <v>1.บุคคลค้ำประกัน</v>
          </cell>
          <cell r="Q1491">
            <v>44738.63</v>
          </cell>
          <cell r="R1491">
            <v>9127.7999999999993</v>
          </cell>
          <cell r="S1491" t="str">
            <v>จังหวัดฮอด</v>
          </cell>
          <cell r="T1491" t="str">
            <v>ผบ.E467</v>
          </cell>
          <cell r="U1491">
            <v>2564</v>
          </cell>
          <cell r="V1491" t="str">
            <v>ผบ.E591</v>
          </cell>
          <cell r="W1491">
            <v>2564</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นางสาวนัยรัตน์ เตปา</v>
          </cell>
          <cell r="BM1491">
            <v>883263010577</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2335</v>
          </cell>
          <cell r="C1492">
            <v>1487</v>
          </cell>
          <cell r="D1492"/>
          <cell r="E1492"/>
          <cell r="F1492"/>
          <cell r="G1492">
            <v>800057636105</v>
          </cell>
          <cell r="H1492" t="str">
            <v>นางสาว</v>
          </cell>
          <cell r="I1492" t="str">
            <v>จิรัชญา</v>
          </cell>
          <cell r="J1492" t="str">
            <v>นามวิเศษหรือบุญเทียม</v>
          </cell>
          <cell r="K1492"/>
          <cell r="L1492" t="str">
            <v>แม่แจ่ม</v>
          </cell>
          <cell r="M1492" t="str">
            <v>เชียงใหม่ 3</v>
          </cell>
          <cell r="N1492">
            <v>8</v>
          </cell>
          <cell r="O1492" t="str">
            <v>สินเชื่อพัฒนาองค์กรชุมชน</v>
          </cell>
          <cell r="P1492" t="str">
            <v>1.บุคคลค้ำประกัน</v>
          </cell>
          <cell r="Q1492">
            <v>161699.84</v>
          </cell>
          <cell r="R1492">
            <v>51421.99</v>
          </cell>
          <cell r="S1492" t="str">
            <v>จังหวัดฮอด</v>
          </cell>
          <cell r="T1492" t="str">
            <v>ผบ.E261</v>
          </cell>
          <cell r="U1492">
            <v>2563</v>
          </cell>
          <cell r="V1492" t="str">
            <v>ผบ.E99</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นางสาวจิรัชญา นามวิเศษหรือบุญเทียม</v>
          </cell>
          <cell r="BM1492">
            <v>883263010580</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2336</v>
          </cell>
          <cell r="C1493">
            <v>1488</v>
          </cell>
          <cell r="D1493"/>
          <cell r="E1493"/>
          <cell r="F1493"/>
          <cell r="G1493">
            <v>800035262115</v>
          </cell>
          <cell r="H1493" t="str">
            <v>นาย</v>
          </cell>
          <cell r="I1493" t="str">
            <v>ปราโมทย์</v>
          </cell>
          <cell r="J1493" t="str">
            <v>กองจันทร์</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392342.63</v>
          </cell>
          <cell r="R1493">
            <v>143225.15</v>
          </cell>
          <cell r="S1493" t="str">
            <v>จังหวัดฮอด</v>
          </cell>
          <cell r="T1493" t="str">
            <v>ผบ.E357</v>
          </cell>
          <cell r="U1493">
            <v>2563</v>
          </cell>
          <cell r="V1493" t="str">
            <v>ผบ.E244</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นายปราโมทย์ กองจันทร์</v>
          </cell>
          <cell r="BM1493">
            <v>883263011351</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2337</v>
          </cell>
          <cell r="C1494">
            <v>1489</v>
          </cell>
          <cell r="D1494"/>
          <cell r="E1494"/>
          <cell r="F1494"/>
          <cell r="G1494">
            <v>800035262065</v>
          </cell>
          <cell r="H1494" t="str">
            <v>นาย</v>
          </cell>
          <cell r="I1494" t="str">
            <v>ชาติชาย</v>
          </cell>
          <cell r="J1494" t="str">
            <v>เตจ๊ะแก้ว</v>
          </cell>
          <cell r="K1494"/>
          <cell r="L1494" t="str">
            <v>แม่แจ่ม</v>
          </cell>
          <cell r="M1494" t="str">
            <v>เชียงใหม่ 3</v>
          </cell>
          <cell r="N1494">
            <v>8</v>
          </cell>
          <cell r="O1494" t="str">
            <v>สินเชื่อพัฒนาองค์กรชุมชน(รายบุคคล)</v>
          </cell>
          <cell r="P1494" t="str">
            <v>1.บุคคลค้ำประกัน</v>
          </cell>
          <cell r="Q1494">
            <v>61165.32</v>
          </cell>
          <cell r="R1494">
            <v>28159.68</v>
          </cell>
          <cell r="S1494" t="str">
            <v>จังหวัดฮอด</v>
          </cell>
          <cell r="T1494" t="str">
            <v>ผบ.473</v>
          </cell>
          <cell r="U1494">
            <v>2563</v>
          </cell>
          <cell r="V1494" t="str">
            <v>ผบ.778</v>
          </cell>
          <cell r="W1494">
            <v>2563</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นายชาติชาย เตจ๊ะแก้ว</v>
          </cell>
          <cell r="BM1494">
            <v>883263011352</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2338</v>
          </cell>
          <cell r="C1495">
            <v>1490</v>
          </cell>
          <cell r="D1495"/>
          <cell r="E1495"/>
          <cell r="F1495"/>
          <cell r="G1495">
            <v>800057409479</v>
          </cell>
          <cell r="H1495" t="str">
            <v>นาง</v>
          </cell>
          <cell r="I1495" t="str">
            <v>จันทรา</v>
          </cell>
          <cell r="J1495" t="str">
            <v>อินจัน</v>
          </cell>
          <cell r="K1495"/>
          <cell r="L1495" t="str">
            <v>ฮอด</v>
          </cell>
          <cell r="M1495" t="str">
            <v>เชียงใหม่ 3</v>
          </cell>
          <cell r="N1495">
            <v>8</v>
          </cell>
          <cell r="O1495" t="str">
            <v>สินเชื่อธนาคารประชาชน</v>
          </cell>
          <cell r="P1495" t="str">
            <v>1.บุคคลค้ำประกัน</v>
          </cell>
          <cell r="Q1495">
            <v>71295.820000000007</v>
          </cell>
          <cell r="R1495">
            <v>25082.52</v>
          </cell>
          <cell r="S1495" t="str">
            <v>จังหวัดฮอด</v>
          </cell>
          <cell r="T1495" t="str">
            <v>ผบ.E505</v>
          </cell>
          <cell r="U1495">
            <v>2564</v>
          </cell>
          <cell r="V1495" t="str">
            <v>ผบ.E564</v>
          </cell>
          <cell r="W1495">
            <v>2564</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นางจันทรา อินจัน</v>
          </cell>
          <cell r="BM1495">
            <v>823760010209</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2339</v>
          </cell>
          <cell r="C1496">
            <v>1491</v>
          </cell>
          <cell r="D1496"/>
          <cell r="E1496"/>
          <cell r="F1496"/>
          <cell r="G1496">
            <v>800082351862</v>
          </cell>
          <cell r="H1496" t="str">
            <v>นาง</v>
          </cell>
          <cell r="I1496" t="str">
            <v>คำมูล</v>
          </cell>
          <cell r="J1496" t="str">
            <v>หมื่นไก่</v>
          </cell>
          <cell r="K1496"/>
          <cell r="L1496" t="str">
            <v>ฮอด</v>
          </cell>
          <cell r="M1496" t="str">
            <v>เชียงใหม่ 3</v>
          </cell>
          <cell r="N1496">
            <v>8</v>
          </cell>
          <cell r="O1496" t="str">
            <v>สินเชื่อเพื่อการบริโภค</v>
          </cell>
          <cell r="P1496" t="str">
            <v>1.บุคคลค้ำประกัน</v>
          </cell>
          <cell r="Q1496">
            <v>86551.52</v>
          </cell>
          <cell r="R1496">
            <v>20805.66</v>
          </cell>
          <cell r="S1496" t="str">
            <v>จังหวัดฮอด</v>
          </cell>
          <cell r="T1496" t="str">
            <v>ผบ.E411</v>
          </cell>
          <cell r="U1496">
            <v>2565</v>
          </cell>
          <cell r="V1496" t="str">
            <v>ผบ.E443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นางคำมูล หมื่นไก่</v>
          </cell>
          <cell r="BM1496">
            <v>888164010562</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2340</v>
          </cell>
          <cell r="C1497">
            <v>1492</v>
          </cell>
          <cell r="D1497"/>
          <cell r="E1497"/>
          <cell r="F1497"/>
          <cell r="G1497">
            <v>800066722995</v>
          </cell>
          <cell r="H1497" t="str">
            <v>นาง</v>
          </cell>
          <cell r="I1497" t="str">
            <v>ศรีจันทร์</v>
          </cell>
          <cell r="J1497" t="str">
            <v>นำมะ</v>
          </cell>
          <cell r="K1497"/>
          <cell r="L1497" t="str">
            <v>ฮอด</v>
          </cell>
          <cell r="M1497" t="str">
            <v>เชียงใหม่ 3</v>
          </cell>
          <cell r="N1497">
            <v>8</v>
          </cell>
          <cell r="O1497" t="str">
            <v>สินเชื่อเพื่อการบริโภค</v>
          </cell>
          <cell r="P1497" t="str">
            <v>1.บุคคลค้ำประกัน</v>
          </cell>
          <cell r="Q1497">
            <v>47228.59</v>
          </cell>
          <cell r="R1497">
            <v>4426.3900000000003</v>
          </cell>
          <cell r="S1497" t="str">
            <v>จังหวัดฮอด</v>
          </cell>
          <cell r="T1497" t="str">
            <v>ผบ.E153</v>
          </cell>
          <cell r="U1497">
            <v>2565</v>
          </cell>
          <cell r="V1497" t="str">
            <v>ผบ.E243</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นางศรีจันทร์ นำมะ</v>
          </cell>
          <cell r="BM1497">
            <v>883262011437</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2341</v>
          </cell>
          <cell r="C1498">
            <v>1493</v>
          </cell>
          <cell r="D1498"/>
          <cell r="E1498"/>
          <cell r="F1498"/>
          <cell r="G1498">
            <v>800072349940</v>
          </cell>
          <cell r="H1498" t="str">
            <v>นาง</v>
          </cell>
          <cell r="I1498" t="str">
            <v>เกตุแก้ว</v>
          </cell>
          <cell r="J1498" t="str">
            <v>สิงห์โต</v>
          </cell>
          <cell r="K1498"/>
          <cell r="L1498" t="str">
            <v>ฮอด</v>
          </cell>
          <cell r="M1498" t="str">
            <v>เชียงใหม่ 3</v>
          </cell>
          <cell r="N1498">
            <v>8</v>
          </cell>
          <cell r="O1498" t="str">
            <v>สินเชื่อเพื่อการบริโภค</v>
          </cell>
          <cell r="P1498" t="str">
            <v>1.บุคคลค้ำประกัน</v>
          </cell>
          <cell r="Q1498">
            <v>96906.73</v>
          </cell>
          <cell r="R1498">
            <v>24144.68</v>
          </cell>
          <cell r="S1498" t="str">
            <v>จังหวัดฮอด</v>
          </cell>
          <cell r="T1498" t="str">
            <v>ผบ.E417</v>
          </cell>
          <cell r="U1498">
            <v>2565</v>
          </cell>
          <cell r="V1498" t="str">
            <v>ผบ.E445</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นางเกตุแก้ว สิงห์โต</v>
          </cell>
          <cell r="BM1498">
            <v>888164010548</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2342</v>
          </cell>
          <cell r="C1499">
            <v>1494</v>
          </cell>
          <cell r="D1499"/>
          <cell r="E1499"/>
          <cell r="F1499"/>
          <cell r="G1499">
            <v>800090501654</v>
          </cell>
          <cell r="H1499" t="str">
            <v>นางสาว</v>
          </cell>
          <cell r="I1499" t="str">
            <v>หฤทัย</v>
          </cell>
          <cell r="J1499" t="str">
            <v>ขันทัง</v>
          </cell>
          <cell r="K1499"/>
          <cell r="L1499" t="str">
            <v>ฮอด</v>
          </cell>
          <cell r="M1499" t="str">
            <v>เชียงใหม่ 3</v>
          </cell>
          <cell r="N1499">
            <v>8</v>
          </cell>
          <cell r="O1499" t="str">
            <v>สินเชื่อเพื่อการบริโภค</v>
          </cell>
          <cell r="P1499" t="str">
            <v>1.บุคคลค้ำประกัน</v>
          </cell>
          <cell r="Q1499">
            <v>31483.360000000001</v>
          </cell>
          <cell r="R1499">
            <v>8657.81</v>
          </cell>
          <cell r="S1499" t="str">
            <v>จังหวัดฮอด</v>
          </cell>
          <cell r="T1499" t="str">
            <v>ผบ.E716</v>
          </cell>
          <cell r="U1499">
            <v>2565</v>
          </cell>
          <cell r="V1499" t="str">
            <v>ผบ.E803</v>
          </cell>
          <cell r="W1499">
            <v>2565</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นางสาวหฤทัย ขันทัง</v>
          </cell>
          <cell r="BM1499">
            <v>888165010081</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2343</v>
          </cell>
          <cell r="C1500">
            <v>1495</v>
          </cell>
          <cell r="D1500"/>
          <cell r="E1500"/>
          <cell r="F1500"/>
          <cell r="G1500">
            <v>800018360423</v>
          </cell>
          <cell r="H1500" t="str">
            <v>นาย</v>
          </cell>
          <cell r="I1500" t="str">
            <v>ธีระพงษ์</v>
          </cell>
          <cell r="J1500" t="str">
            <v>แก้ววงค์วาน</v>
          </cell>
          <cell r="K1500"/>
          <cell r="L1500" t="str">
            <v>สารภี</v>
          </cell>
          <cell r="M1500" t="str">
            <v>เชียงใหม่ 3</v>
          </cell>
          <cell r="N1500">
            <v>8</v>
          </cell>
          <cell r="O1500" t="str">
            <v>-</v>
          </cell>
          <cell r="P1500" t="str">
            <v>1.บุคคลค้ำประกัน</v>
          </cell>
          <cell r="Q1500"/>
          <cell r="R1500"/>
          <cell r="S1500" t="str">
            <v>จังหวัดฮอด</v>
          </cell>
          <cell r="T1500" t="str">
            <v>ผบ.615</v>
          </cell>
          <cell r="U1500">
            <v>2558</v>
          </cell>
          <cell r="V1500" t="str">
            <v>ผบ.74</v>
          </cell>
          <cell r="W1500">
            <v>2559</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นายธีระพงษ์ แก้ววงค์วาน</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2344</v>
          </cell>
          <cell r="C1501">
            <v>1496</v>
          </cell>
          <cell r="D1501"/>
          <cell r="E1501"/>
          <cell r="F1501"/>
          <cell r="G1501">
            <v>800035945214</v>
          </cell>
          <cell r="H1501" t="str">
            <v>นาย</v>
          </cell>
          <cell r="I1501" t="str">
            <v>สอน</v>
          </cell>
          <cell r="J1501" t="str">
            <v>สุริยงค์</v>
          </cell>
          <cell r="K1501"/>
          <cell r="L1501" t="str">
            <v>ฝาง</v>
          </cell>
          <cell r="M1501" t="str">
            <v>เชียงใหม่ 2</v>
          </cell>
          <cell r="N1501">
            <v>8</v>
          </cell>
          <cell r="O1501" t="str">
            <v>สินเชื่อพัฒนาองค์กรชุมชน(รายบุคคล)</v>
          </cell>
          <cell r="P1501" t="str">
            <v>1.บุคคลค้ำประกัน</v>
          </cell>
          <cell r="Q1501"/>
          <cell r="R1501"/>
          <cell r="S1501" t="str">
            <v>จังหวัดฝาง</v>
          </cell>
          <cell r="T1501" t="str">
            <v>ผบ.1876</v>
          </cell>
          <cell r="U1501">
            <v>2562</v>
          </cell>
          <cell r="V1501" t="str">
            <v>ผบ.334</v>
          </cell>
          <cell r="W1501">
            <v>2563</v>
          </cell>
          <cell r="X1501"/>
          <cell r="Y1501"/>
          <cell r="Z1501"/>
          <cell r="AA1501"/>
          <cell r="AB1501"/>
          <cell r="AC1501"/>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นายสอน สุริยงค์</v>
          </cell>
          <cell r="BM1501">
            <v>0</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2345</v>
          </cell>
          <cell r="C1502">
            <v>1497</v>
          </cell>
          <cell r="D1502">
            <v>19</v>
          </cell>
          <cell r="E1502">
            <v>12</v>
          </cell>
          <cell r="F1502">
            <v>2566</v>
          </cell>
          <cell r="G1502">
            <v>800082176655</v>
          </cell>
          <cell r="H1502" t="str">
            <v>นางสาว</v>
          </cell>
          <cell r="I1502" t="str">
            <v xml:space="preserve">กชพร  </v>
          </cell>
          <cell r="J1502" t="str">
            <v>จันทร์ศิริ</v>
          </cell>
          <cell r="K1502">
            <v>1509900773121</v>
          </cell>
          <cell r="L1502" t="str">
            <v>อมก๋อย</v>
          </cell>
          <cell r="M1502" t="str">
            <v>เชียงใหม่ 3</v>
          </cell>
          <cell r="N1502">
            <v>8</v>
          </cell>
          <cell r="O1502" t="str">
            <v>ธนาคารประชาชน</v>
          </cell>
          <cell r="P1502" t="str">
            <v>1.บุคคลค้ำประกัน</v>
          </cell>
          <cell r="Q1502">
            <v>125000</v>
          </cell>
          <cell r="R1502">
            <v>32794.47</v>
          </cell>
          <cell r="S1502" t="str">
            <v>แขวงเชียงใหม่</v>
          </cell>
          <cell r="T1502" t="str">
            <v>ผบE1666</v>
          </cell>
          <cell r="U1502">
            <v>2564</v>
          </cell>
          <cell r="V1502" t="str">
            <v>ผบE2401</v>
          </cell>
          <cell r="W1502">
            <v>2564</v>
          </cell>
          <cell r="X1502"/>
          <cell r="Y1502"/>
          <cell r="Z1502"/>
          <cell r="AA1502">
            <v>8</v>
          </cell>
          <cell r="AB1502">
            <v>9</v>
          </cell>
          <cell r="AC1502">
            <v>2566</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นางสาวกชพร   จันทร์ศิริ</v>
          </cell>
          <cell r="BM1502">
            <v>883263011072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2346</v>
          </cell>
          <cell r="C1503">
            <v>1498</v>
          </cell>
          <cell r="D1503">
            <v>19</v>
          </cell>
          <cell r="E1503">
            <v>12</v>
          </cell>
          <cell r="F1503">
            <v>2566</v>
          </cell>
          <cell r="G1503">
            <v>800080202404</v>
          </cell>
          <cell r="H1503" t="str">
            <v>นาย</v>
          </cell>
          <cell r="I1503" t="str">
            <v>ธีรยุทธ</v>
          </cell>
          <cell r="J1503" t="str">
            <v>เมืองมา</v>
          </cell>
          <cell r="K1503">
            <v>1501600004079</v>
          </cell>
          <cell r="L1503" t="str">
            <v>อมก๋อย</v>
          </cell>
          <cell r="M1503" t="str">
            <v>เชียงใหม่ 3</v>
          </cell>
          <cell r="N1503">
            <v>8</v>
          </cell>
          <cell r="O1503" t="str">
            <v>ธนาคารประชาชน</v>
          </cell>
          <cell r="P1503" t="str">
            <v>1.บุคคลค้ำประกัน</v>
          </cell>
          <cell r="Q1503">
            <v>61108</v>
          </cell>
          <cell r="R1503">
            <v>15726.4</v>
          </cell>
          <cell r="S1503" t="str">
            <v>จังหวัดฮอด</v>
          </cell>
          <cell r="T1503" t="str">
            <v>ผบE342</v>
          </cell>
          <cell r="U1503">
            <v>2563</v>
          </cell>
          <cell r="V1503" t="str">
            <v>ผบE1827</v>
          </cell>
          <cell r="W1503">
            <v>2563</v>
          </cell>
          <cell r="X1503"/>
          <cell r="Y1503"/>
          <cell r="Z1503"/>
          <cell r="AA1503">
            <v>20</v>
          </cell>
          <cell r="AB1503">
            <v>8</v>
          </cell>
          <cell r="AC1503">
            <v>2563</v>
          </cell>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นายธีรยุทธ เมืองมา</v>
          </cell>
          <cell r="BM1503">
            <v>883263011062</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2347</v>
          </cell>
          <cell r="C1504">
            <v>1499</v>
          </cell>
          <cell r="D1504">
            <v>19</v>
          </cell>
          <cell r="E1504">
            <v>12</v>
          </cell>
          <cell r="F1504">
            <v>2566</v>
          </cell>
          <cell r="G1504">
            <v>800068059974</v>
          </cell>
          <cell r="H1504" t="str">
            <v>นาย</v>
          </cell>
          <cell r="I1504" t="str">
            <v>ศุภวัฒน์</v>
          </cell>
          <cell r="J1504" t="str">
            <v>สุจิตพงษ์</v>
          </cell>
          <cell r="K1504">
            <v>5501800050484</v>
          </cell>
          <cell r="L1504" t="str">
            <v>อมก๋อย</v>
          </cell>
          <cell r="M1504" t="str">
            <v>เชียงใหม่ 3</v>
          </cell>
          <cell r="N1504">
            <v>8</v>
          </cell>
          <cell r="O1504" t="str">
            <v>ธนาคารประชาชน</v>
          </cell>
          <cell r="P1504" t="str">
            <v>1.บุคคลค้ำประกัน</v>
          </cell>
          <cell r="Q1504">
            <v>83332</v>
          </cell>
          <cell r="R1504">
            <v>42851.96</v>
          </cell>
          <cell r="S1504" t="str">
            <v>จังหวัดฮอด</v>
          </cell>
          <cell r="T1504" t="str">
            <v>ผบE337</v>
          </cell>
          <cell r="U1504">
            <v>2563</v>
          </cell>
          <cell r="V1504" t="str">
            <v>ผบE1777</v>
          </cell>
          <cell r="W1504">
            <v>2563</v>
          </cell>
          <cell r="X1504">
            <v>19</v>
          </cell>
          <cell r="Y1504">
            <v>8</v>
          </cell>
          <cell r="Z1504">
            <v>2563</v>
          </cell>
          <cell r="AA1504"/>
          <cell r="AB1504"/>
          <cell r="AC1504"/>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นายศุภวัฒน์ สุจิตพงษ์</v>
          </cell>
          <cell r="BM1504">
            <v>883263011074</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2348</v>
          </cell>
          <cell r="C1505">
            <v>1500</v>
          </cell>
          <cell r="D1505">
            <v>19</v>
          </cell>
          <cell r="E1505">
            <v>12</v>
          </cell>
          <cell r="F1505">
            <v>2566</v>
          </cell>
          <cell r="G1505">
            <v>800050313603</v>
          </cell>
          <cell r="H1505" t="str">
            <v>นาย</v>
          </cell>
          <cell r="I1505" t="str">
            <v>หน่อปิ</v>
          </cell>
          <cell r="J1505" t="str">
            <v>ศุภรนานา</v>
          </cell>
          <cell r="K1505">
            <v>2501800023407</v>
          </cell>
          <cell r="L1505" t="str">
            <v>อมก๋อย</v>
          </cell>
          <cell r="M1505" t="str">
            <v>เชียงใหม่ 3</v>
          </cell>
          <cell r="N1505">
            <v>8</v>
          </cell>
          <cell r="O1505" t="str">
            <v>ธนาคารประชาชน</v>
          </cell>
          <cell r="P1505" t="str">
            <v>1.บุคคลค้ำประกัน</v>
          </cell>
          <cell r="Q1505">
            <v>90624.81</v>
          </cell>
          <cell r="R1505">
            <v>28945.31</v>
          </cell>
          <cell r="S1505" t="str">
            <v>จังหวัดฮอด</v>
          </cell>
          <cell r="T1505" t="str">
            <v>ผบE347</v>
          </cell>
          <cell r="U1505">
            <v>2563</v>
          </cell>
          <cell r="V1505" t="str">
            <v>ผบE187</v>
          </cell>
          <cell r="W1505">
            <v>2563</v>
          </cell>
          <cell r="X1505"/>
          <cell r="Y1505"/>
          <cell r="Z1505"/>
          <cell r="AA1505">
            <v>20</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นายหน่อปิ ศุภรนานา</v>
          </cell>
          <cell r="BM1505">
            <v>883263011053</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2349</v>
          </cell>
          <cell r="C1506">
            <v>1501</v>
          </cell>
          <cell r="D1506">
            <v>19</v>
          </cell>
          <cell r="E1506">
            <v>12</v>
          </cell>
          <cell r="F1506">
            <v>2566</v>
          </cell>
          <cell r="G1506">
            <v>800035418683</v>
          </cell>
          <cell r="H1506" t="str">
            <v>จ่าสิบโท</v>
          </cell>
          <cell r="I1506" t="str">
            <v>พิษณุ</v>
          </cell>
          <cell r="J1506" t="str">
            <v>โพธิชัย</v>
          </cell>
          <cell r="K1506">
            <v>3500900362952</v>
          </cell>
          <cell r="L1506" t="str">
            <v>อมก๋อย</v>
          </cell>
          <cell r="M1506" t="str">
            <v>เชียงใหม่ 3</v>
          </cell>
          <cell r="N1506">
            <v>8</v>
          </cell>
          <cell r="O1506" t="str">
            <v>ธนาคารประชาชน</v>
          </cell>
          <cell r="P1506" t="str">
            <v>1.บุคคลค้ำประกัน</v>
          </cell>
          <cell r="Q1506">
            <v>102737.09</v>
          </cell>
          <cell r="R1506">
            <v>7899.5</v>
          </cell>
          <cell r="S1506" t="str">
            <v>จังหวัดฮอด</v>
          </cell>
          <cell r="T1506" t="str">
            <v>ผบE249</v>
          </cell>
          <cell r="U1506">
            <v>2563</v>
          </cell>
          <cell r="V1506" t="str">
            <v>ผบE1259</v>
          </cell>
          <cell r="W1506">
            <v>2563</v>
          </cell>
          <cell r="X1506"/>
          <cell r="Y1506"/>
          <cell r="Z1506"/>
          <cell r="AA1506">
            <v>13</v>
          </cell>
          <cell r="AB1506">
            <v>8</v>
          </cell>
          <cell r="AC1506">
            <v>2563</v>
          </cell>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จ่าสิบโทพิษณุ โพธิชัย</v>
          </cell>
          <cell r="BM1506">
            <v>883263011056</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2350</v>
          </cell>
          <cell r="C1507">
            <v>1502</v>
          </cell>
          <cell r="D1507">
            <v>19</v>
          </cell>
          <cell r="E1507">
            <v>12</v>
          </cell>
          <cell r="F1507">
            <v>2566</v>
          </cell>
          <cell r="G1507">
            <v>800079975440</v>
          </cell>
          <cell r="H1507" t="str">
            <v>นางสาว</v>
          </cell>
          <cell r="I1507" t="str">
            <v>โยทะกา</v>
          </cell>
          <cell r="J1507" t="str">
            <v>โนชัยวงค์</v>
          </cell>
          <cell r="K1507">
            <v>1500900090662</v>
          </cell>
          <cell r="L1507" t="str">
            <v>อมก๋อย</v>
          </cell>
          <cell r="M1507" t="str">
            <v>เชียงใหม่ 3</v>
          </cell>
          <cell r="N1507">
            <v>8</v>
          </cell>
          <cell r="O1507" t="str">
            <v>ธนาคารประชาชน</v>
          </cell>
          <cell r="P1507" t="str">
            <v>1.บุคคลค้ำประกัน</v>
          </cell>
          <cell r="Q1507">
            <v>61325.43</v>
          </cell>
          <cell r="R1507">
            <v>16658.47</v>
          </cell>
          <cell r="S1507" t="str">
            <v>จังหวัดฝาง</v>
          </cell>
          <cell r="T1507" t="str">
            <v>ผบE290</v>
          </cell>
          <cell r="U1507">
            <v>2564</v>
          </cell>
          <cell r="V1507" t="str">
            <v>ผบE640</v>
          </cell>
          <cell r="W1507">
            <v>2564</v>
          </cell>
          <cell r="X1507">
            <v>26</v>
          </cell>
          <cell r="Y1507">
            <v>10</v>
          </cell>
          <cell r="Z1507">
            <v>2564</v>
          </cell>
          <cell r="AA1507"/>
          <cell r="AB1507"/>
          <cell r="AC1507"/>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นางสาวโยทะกา โนชัยวงค์</v>
          </cell>
          <cell r="BM1507">
            <v>883263011188</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2351</v>
          </cell>
          <cell r="C1508">
            <v>1503</v>
          </cell>
          <cell r="D1508">
            <v>19</v>
          </cell>
          <cell r="E1508">
            <v>12</v>
          </cell>
          <cell r="F1508">
            <v>2566</v>
          </cell>
          <cell r="G1508">
            <v>800085206855</v>
          </cell>
          <cell r="H1508" t="str">
            <v>นาย</v>
          </cell>
          <cell r="I1508" t="str">
            <v>ศตวรรษ</v>
          </cell>
          <cell r="J1508" t="str">
            <v>อกตัน</v>
          </cell>
          <cell r="K1508">
            <v>1529900512808</v>
          </cell>
          <cell r="L1508" t="str">
            <v>อมก๋อย</v>
          </cell>
          <cell r="M1508" t="str">
            <v>เชียงใหม่ 3</v>
          </cell>
          <cell r="N1508">
            <v>8</v>
          </cell>
          <cell r="O1508" t="str">
            <v>ธนาคารประชาชน</v>
          </cell>
          <cell r="P1508" t="str">
            <v>1.บุคคลค้ำประกัน</v>
          </cell>
          <cell r="Q1508">
            <v>124636.03</v>
          </cell>
          <cell r="R1508">
            <v>13265.89</v>
          </cell>
          <cell r="S1508" t="str">
            <v>แขวงเชียงใหม่</v>
          </cell>
          <cell r="T1508" t="str">
            <v>ผบE1029</v>
          </cell>
          <cell r="U1508">
            <v>2563</v>
          </cell>
          <cell r="V1508" t="str">
            <v>ผบE1330</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นายศตวรรษ อกตัน</v>
          </cell>
          <cell r="BM1508">
            <v>883263011190</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2352</v>
          </cell>
          <cell r="C1509">
            <v>1504</v>
          </cell>
          <cell r="D1509">
            <v>19</v>
          </cell>
          <cell r="E1509">
            <v>12</v>
          </cell>
          <cell r="F1509">
            <v>2566</v>
          </cell>
          <cell r="G1509">
            <v>800085798166</v>
          </cell>
          <cell r="H1509" t="str">
            <v>นาย</v>
          </cell>
          <cell r="I1509" t="str">
            <v>กวีณัท</v>
          </cell>
          <cell r="J1509" t="str">
            <v>เธียรธนดิช</v>
          </cell>
          <cell r="K1509">
            <v>3620600362034</v>
          </cell>
          <cell r="L1509" t="str">
            <v>อมก๋อย</v>
          </cell>
          <cell r="M1509" t="str">
            <v>เชียงใหม่ 3</v>
          </cell>
          <cell r="N1509">
            <v>8</v>
          </cell>
          <cell r="O1509" t="str">
            <v>ธนาคารประชาชน</v>
          </cell>
          <cell r="P1509" t="str">
            <v>1.บุคคลค้ำประกัน</v>
          </cell>
          <cell r="Q1509">
            <v>181244</v>
          </cell>
          <cell r="R1509">
            <v>23380.6</v>
          </cell>
          <cell r="S1509" t="str">
            <v>แขวงเชียงใหม่</v>
          </cell>
          <cell r="T1509" t="str">
            <v>ผบE1034</v>
          </cell>
          <cell r="U1509">
            <v>2563</v>
          </cell>
          <cell r="V1509" t="str">
            <v>ผบE1356</v>
          </cell>
          <cell r="W1509">
            <v>2563</v>
          </cell>
          <cell r="X1509"/>
          <cell r="Y1509"/>
          <cell r="Z1509"/>
          <cell r="AA1509">
            <v>29</v>
          </cell>
          <cell r="AB1509">
            <v>9</v>
          </cell>
          <cell r="AC1509">
            <v>2563</v>
          </cell>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นายกวีณัท เธียรธนดิช</v>
          </cell>
          <cell r="BM1509">
            <v>883263011058</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2353</v>
          </cell>
          <cell r="C1510">
            <v>1505</v>
          </cell>
          <cell r="D1510">
            <v>19</v>
          </cell>
          <cell r="E1510">
            <v>12</v>
          </cell>
          <cell r="F1510">
            <v>2566</v>
          </cell>
          <cell r="G1510">
            <v>800085915828</v>
          </cell>
          <cell r="H1510" t="str">
            <v>นางสาว</v>
          </cell>
          <cell r="I1510" t="str">
            <v>เจนจิรา</v>
          </cell>
          <cell r="J1510" t="str">
            <v>สีขวา</v>
          </cell>
          <cell r="K1510">
            <v>1501800059811</v>
          </cell>
          <cell r="L1510" t="str">
            <v>อมก๋อย</v>
          </cell>
          <cell r="M1510" t="str">
            <v>เชียงใหม่ 3</v>
          </cell>
          <cell r="N1510">
            <v>8</v>
          </cell>
          <cell r="O1510" t="str">
            <v>ธนาคารประชาชน</v>
          </cell>
          <cell r="P1510" t="str">
            <v>1.บุคคลค้ำประกัน</v>
          </cell>
          <cell r="Q1510">
            <v>72220</v>
          </cell>
          <cell r="R1510">
            <v>13300.32</v>
          </cell>
          <cell r="S1510" t="str">
            <v>จังหวัดฮอด</v>
          </cell>
          <cell r="T1510" t="str">
            <v>ผบE344</v>
          </cell>
          <cell r="U1510">
            <v>2563</v>
          </cell>
          <cell r="V1510" t="str">
            <v>ผบE184</v>
          </cell>
          <cell r="W1510">
            <v>2563</v>
          </cell>
          <cell r="X1510">
            <v>20</v>
          </cell>
          <cell r="Y1510">
            <v>8</v>
          </cell>
          <cell r="Z1510">
            <v>2563</v>
          </cell>
          <cell r="AA1510"/>
          <cell r="AB1510"/>
          <cell r="AC1510"/>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นางสาวเจนจิรา สีขวา</v>
          </cell>
          <cell r="BM1510">
            <v>883263011059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2354</v>
          </cell>
          <cell r="C1511">
            <v>1506</v>
          </cell>
          <cell r="D1511">
            <v>19</v>
          </cell>
          <cell r="E1511">
            <v>12</v>
          </cell>
          <cell r="F1511">
            <v>2566</v>
          </cell>
          <cell r="G1511">
            <v>800094197244</v>
          </cell>
          <cell r="H1511" t="str">
            <v>นาย</v>
          </cell>
          <cell r="I1511" t="str">
            <v>ประเวช</v>
          </cell>
          <cell r="J1511" t="str">
            <v>เบญญาบุษกร</v>
          </cell>
          <cell r="K1511">
            <v>5501801123931</v>
          </cell>
          <cell r="L1511" t="str">
            <v>อมก๋อย</v>
          </cell>
          <cell r="M1511" t="str">
            <v>เชียงใหม่ 3</v>
          </cell>
          <cell r="N1511">
            <v>8</v>
          </cell>
          <cell r="O1511" t="str">
            <v>ธนาคารประชาชน</v>
          </cell>
          <cell r="P1511" t="str">
            <v>1.บุคคลค้ำประกัน</v>
          </cell>
          <cell r="Q1511">
            <v>44627.67</v>
          </cell>
          <cell r="R1511">
            <v>3434.86</v>
          </cell>
          <cell r="S1511" t="str">
            <v>จังหวัดฮอด</v>
          </cell>
          <cell r="T1511" t="str">
            <v>ผบE336</v>
          </cell>
          <cell r="U1511">
            <v>2563</v>
          </cell>
          <cell r="V1511" t="str">
            <v>ผบE176</v>
          </cell>
          <cell r="W1511">
            <v>2563</v>
          </cell>
          <cell r="X1511"/>
          <cell r="Y1511"/>
          <cell r="Z1511"/>
          <cell r="AA1511">
            <v>19</v>
          </cell>
          <cell r="AB1511">
            <v>8</v>
          </cell>
          <cell r="AC1511">
            <v>2563</v>
          </cell>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นายประเวช เบญญาบุษกร</v>
          </cell>
          <cell r="BM1511">
            <v>883263011189</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2355</v>
          </cell>
          <cell r="C1512">
            <v>1507</v>
          </cell>
          <cell r="D1512">
            <v>19</v>
          </cell>
          <cell r="E1512">
            <v>12</v>
          </cell>
          <cell r="F1512">
            <v>2566</v>
          </cell>
          <cell r="G1512">
            <v>800063377934</v>
          </cell>
          <cell r="H1512" t="str">
            <v>นางสาว</v>
          </cell>
          <cell r="I1512" t="str">
            <v>พิไลลักษณ์</v>
          </cell>
          <cell r="J1512" t="str">
            <v>ปัญญาหนิ้ว</v>
          </cell>
          <cell r="K1512">
            <v>5501801123931</v>
          </cell>
          <cell r="L1512" t="str">
            <v>จอมทอง</v>
          </cell>
          <cell r="M1512" t="str">
            <v>เชียงใหม่ 3</v>
          </cell>
          <cell r="N1512">
            <v>8</v>
          </cell>
          <cell r="O1512" t="str">
            <v>พัฒนาองค์กรชุมชน</v>
          </cell>
          <cell r="P1512" t="str">
            <v>1.บุคคลค้ำประกัน</v>
          </cell>
          <cell r="Q1512">
            <v>34418.46</v>
          </cell>
          <cell r="R1512">
            <v>17504.47</v>
          </cell>
          <cell r="S1512" t="str">
            <v>จังหวัดฮอด</v>
          </cell>
          <cell r="T1512" t="str">
            <v>ผบE188</v>
          </cell>
          <cell r="U1512">
            <v>2566</v>
          </cell>
          <cell r="V1512" t="str">
            <v>ผบE475</v>
          </cell>
          <cell r="W1512">
            <v>2566</v>
          </cell>
          <cell r="X1512">
            <v>16</v>
          </cell>
          <cell r="Y1512">
            <v>5</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นางสาวพิไลลักษณ์ ปัญญาหนิ้ว</v>
          </cell>
          <cell r="BM1512">
            <v>888165010611</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2356</v>
          </cell>
          <cell r="C1513">
            <v>1508</v>
          </cell>
          <cell r="D1513">
            <v>19</v>
          </cell>
          <cell r="E1513">
            <v>12</v>
          </cell>
          <cell r="F1513">
            <v>2566</v>
          </cell>
          <cell r="G1513">
            <v>800130908992</v>
          </cell>
          <cell r="H1513" t="str">
            <v>นาง</v>
          </cell>
          <cell r="I1513" t="str">
            <v>สมศรี</v>
          </cell>
          <cell r="J1513" t="str">
            <v>อินต๊ะปาน</v>
          </cell>
          <cell r="K1513">
            <v>3510600486532</v>
          </cell>
          <cell r="L1513" t="str">
            <v>จอมทอง</v>
          </cell>
          <cell r="M1513" t="str">
            <v>เชียงใหม่ 3</v>
          </cell>
          <cell r="N1513">
            <v>8</v>
          </cell>
          <cell r="O1513" t="str">
            <v>ธนาคารประชาชน</v>
          </cell>
          <cell r="P1513" t="str">
            <v>1.บุคคลค้ำประกัน</v>
          </cell>
          <cell r="Q1513">
            <v>45310.58</v>
          </cell>
          <cell r="R1513">
            <v>6936.02</v>
          </cell>
          <cell r="S1513" t="str">
            <v>แขวงเชียงใหม่</v>
          </cell>
          <cell r="T1513" t="str">
            <v>ผบE368</v>
          </cell>
          <cell r="U1513">
            <v>2566</v>
          </cell>
          <cell r="V1513" t="str">
            <v>ผบE1874</v>
          </cell>
          <cell r="W1513">
            <v>2566</v>
          </cell>
          <cell r="X1513">
            <v>13</v>
          </cell>
          <cell r="Y1513">
            <v>3</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นางสมศรี อินต๊ะปาน</v>
          </cell>
          <cell r="BM1513">
            <v>888165010502</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2357</v>
          </cell>
          <cell r="C1514">
            <v>1509</v>
          </cell>
          <cell r="D1514">
            <v>19</v>
          </cell>
          <cell r="E1514">
            <v>12</v>
          </cell>
          <cell r="F1514">
            <v>2566</v>
          </cell>
          <cell r="G1514">
            <v>800059344658</v>
          </cell>
          <cell r="H1514" t="str">
            <v>นาง</v>
          </cell>
          <cell r="I1514" t="str">
            <v>เครือวัลย์</v>
          </cell>
          <cell r="J1514" t="str">
            <v>จินใจ</v>
          </cell>
          <cell r="K1514">
            <v>3500200615467</v>
          </cell>
          <cell r="L1514" t="str">
            <v>จอมทอง</v>
          </cell>
          <cell r="M1514" t="str">
            <v>เชียงใหม่ 3</v>
          </cell>
          <cell r="N1514">
            <v>8</v>
          </cell>
          <cell r="O1514" t="str">
            <v>องค์กรชุมชน</v>
          </cell>
          <cell r="P1514" t="str">
            <v>1.บุคคลค้ำประกัน</v>
          </cell>
          <cell r="Q1514">
            <v>45199.82</v>
          </cell>
          <cell r="R1514">
            <v>6289.31</v>
          </cell>
          <cell r="S1514" t="str">
            <v>จังหวัดฮอด</v>
          </cell>
          <cell r="T1514" t="str">
            <v>ผบE175</v>
          </cell>
          <cell r="U1514">
            <v>2566</v>
          </cell>
          <cell r="V1514" t="str">
            <v>ผบE488</v>
          </cell>
          <cell r="W1514">
            <v>2566</v>
          </cell>
          <cell r="X1514">
            <v>16</v>
          </cell>
          <cell r="Y1514">
            <v>5</v>
          </cell>
          <cell r="Z1514">
            <v>2566</v>
          </cell>
          <cell r="AA1514"/>
          <cell r="AB1514"/>
          <cell r="AC1514"/>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นางเครือวัลย์ จินใจ</v>
          </cell>
          <cell r="BM1514">
            <v>888165010503</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2358</v>
          </cell>
          <cell r="C1515">
            <v>1510</v>
          </cell>
          <cell r="D1515">
            <v>19</v>
          </cell>
          <cell r="E1515">
            <v>12</v>
          </cell>
          <cell r="F1515">
            <v>2566</v>
          </cell>
          <cell r="G1515">
            <v>800060534925</v>
          </cell>
          <cell r="H1515" t="str">
            <v>นาง</v>
          </cell>
          <cell r="I1515" t="str">
            <v>สุพร</v>
          </cell>
          <cell r="J1515" t="str">
            <v>สุยะกัน</v>
          </cell>
          <cell r="K1515">
            <v>3500200609939</v>
          </cell>
          <cell r="L1515" t="str">
            <v>จอมทอง</v>
          </cell>
          <cell r="M1515" t="str">
            <v>เชียงใหม่ 3</v>
          </cell>
          <cell r="N1515">
            <v>8</v>
          </cell>
          <cell r="O1515" t="str">
            <v>องค์กรชุมชน</v>
          </cell>
          <cell r="P1515" t="str">
            <v>1.บุคคลค้ำประกัน</v>
          </cell>
          <cell r="Q1515">
            <v>82622.3</v>
          </cell>
          <cell r="R1515">
            <v>17488.23</v>
          </cell>
          <cell r="S1515" t="str">
            <v>จังหวัดฮอด</v>
          </cell>
          <cell r="T1515" t="str">
            <v>ผบ.1184</v>
          </cell>
          <cell r="U1515">
            <v>2562</v>
          </cell>
          <cell r="V1515" t="str">
            <v>ผบ.1148</v>
          </cell>
          <cell r="W1515">
            <v>2562</v>
          </cell>
          <cell r="X1515"/>
          <cell r="Y1515"/>
          <cell r="Z1515"/>
          <cell r="AA1515">
            <v>18</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นางสุพร สุยะกัน</v>
          </cell>
          <cell r="BM1515">
            <v>883262011925</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2359</v>
          </cell>
          <cell r="C1516">
            <v>1511</v>
          </cell>
          <cell r="D1516">
            <v>19</v>
          </cell>
          <cell r="E1516">
            <v>12</v>
          </cell>
          <cell r="F1516">
            <v>2566</v>
          </cell>
          <cell r="G1516" t="str">
            <v>800035020281, 
800088074391</v>
          </cell>
          <cell r="H1516" t="str">
            <v>นาย</v>
          </cell>
          <cell r="I1516" t="str">
            <v>กำพล</v>
          </cell>
          <cell r="J1516" t="str">
            <v>สุกาละ</v>
          </cell>
          <cell r="K1516">
            <v>5500200006645</v>
          </cell>
          <cell r="L1516" t="str">
            <v>จอมทอง</v>
          </cell>
          <cell r="M1516" t="str">
            <v>เชียงใหม่ 3</v>
          </cell>
          <cell r="N1516">
            <v>8</v>
          </cell>
          <cell r="O1516" t="str">
            <v>ธนาคารประชาชน</v>
          </cell>
          <cell r="P1516" t="str">
            <v>1.บุคคลค้ำประกัน</v>
          </cell>
          <cell r="Q1516">
            <v>84781.66</v>
          </cell>
          <cell r="R1516">
            <v>8334.65</v>
          </cell>
          <cell r="S1516" t="str">
            <v>แขวงเชียงใหม่</v>
          </cell>
          <cell r="T1516" t="str">
            <v>ผบ.10375</v>
          </cell>
          <cell r="U1516">
            <v>2562</v>
          </cell>
          <cell r="V1516" t="str">
            <v>ผบ.11419</v>
          </cell>
          <cell r="W1516">
            <v>2562</v>
          </cell>
          <cell r="X1516"/>
          <cell r="Y1516"/>
          <cell r="Z1516"/>
          <cell r="AA1516">
            <v>5</v>
          </cell>
          <cell r="AB1516">
            <v>11</v>
          </cell>
          <cell r="AC1516">
            <v>2562</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นายกำพล สุกาละ</v>
          </cell>
          <cell r="BM1516">
            <v>883262011851</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2360</v>
          </cell>
          <cell r="C1517">
            <v>1512</v>
          </cell>
          <cell r="D1517">
            <v>19</v>
          </cell>
          <cell r="E1517">
            <v>12</v>
          </cell>
          <cell r="F1517">
            <v>2566</v>
          </cell>
          <cell r="G1517" t="str">
            <v>800061225473, 
800088064772</v>
          </cell>
          <cell r="H1517" t="str">
            <v>นาง</v>
          </cell>
          <cell r="I1517" t="str">
            <v>ปรานอม</v>
          </cell>
          <cell r="J1517" t="str">
            <v>ใจเฮียง</v>
          </cell>
          <cell r="K1517">
            <v>3500200671545</v>
          </cell>
          <cell r="L1517" t="str">
            <v>จอมทอง</v>
          </cell>
          <cell r="M1517" t="str">
            <v>เชียงใหม่ 3</v>
          </cell>
          <cell r="N1517">
            <v>8</v>
          </cell>
          <cell r="O1517" t="str">
            <v>องค์กรชุมชน</v>
          </cell>
          <cell r="P1517" t="str">
            <v>1.บุคคลค้ำประกัน</v>
          </cell>
          <cell r="Q1517">
            <v>55721.5</v>
          </cell>
          <cell r="R1517">
            <v>16205.44</v>
          </cell>
          <cell r="S1517" t="str">
            <v>จังหวัดฮอด</v>
          </cell>
          <cell r="T1517" t="str">
            <v>ผบE327</v>
          </cell>
          <cell r="U1517">
            <v>2564</v>
          </cell>
          <cell r="V1517" t="str">
            <v>ผบE318</v>
          </cell>
          <cell r="W1517">
            <v>2564</v>
          </cell>
          <cell r="X1517"/>
          <cell r="Y1517"/>
          <cell r="Z1517"/>
          <cell r="AA1517">
            <v>3</v>
          </cell>
          <cell r="AB1517">
            <v>8</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นางปรานอม ใจเฮียง</v>
          </cell>
          <cell r="BM1517">
            <v>883263011666</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2361</v>
          </cell>
          <cell r="C1518">
            <v>1513</v>
          </cell>
          <cell r="D1518">
            <v>19</v>
          </cell>
          <cell r="E1518">
            <v>12</v>
          </cell>
          <cell r="F1518">
            <v>2566</v>
          </cell>
          <cell r="G1518" t="str">
            <v>800061228048, 
800088066280</v>
          </cell>
          <cell r="H1518" t="str">
            <v>นาย</v>
          </cell>
          <cell r="I1518" t="str">
            <v>บุญ</v>
          </cell>
          <cell r="J1518" t="str">
            <v>แสงหล้า</v>
          </cell>
          <cell r="K1518">
            <v>3500200671472</v>
          </cell>
          <cell r="L1518" t="str">
            <v>จอมทอง</v>
          </cell>
          <cell r="M1518" t="str">
            <v>เชียงใหม่ 3</v>
          </cell>
          <cell r="N1518">
            <v>8</v>
          </cell>
          <cell r="O1518" t="str">
            <v>องค์กรชุมชน</v>
          </cell>
          <cell r="P1518" t="str">
            <v>1.บุคคลค้ำประกัน</v>
          </cell>
          <cell r="Q1518">
            <v>38434.74</v>
          </cell>
          <cell r="R1518">
            <v>5868.78</v>
          </cell>
          <cell r="S1518" t="str">
            <v>จังหวัดฮอด</v>
          </cell>
          <cell r="T1518" t="str">
            <v>ผบE1552</v>
          </cell>
          <cell r="U1518">
            <v>2564</v>
          </cell>
          <cell r="V1518" t="str">
            <v>ผบE1023</v>
          </cell>
          <cell r="W1518">
            <v>2564</v>
          </cell>
          <cell r="X1518"/>
          <cell r="Y1518"/>
          <cell r="Z1518"/>
          <cell r="AA1518">
            <v>8</v>
          </cell>
          <cell r="AB1518">
            <v>6</v>
          </cell>
          <cell r="AC1518">
            <v>2564</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นายบุญ แสงหล้า</v>
          </cell>
          <cell r="BM1518">
            <v>883263011664</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2362</v>
          </cell>
          <cell r="C1519">
            <v>1514</v>
          </cell>
          <cell r="D1519">
            <v>19</v>
          </cell>
          <cell r="E1519">
            <v>12</v>
          </cell>
          <cell r="F1519">
            <v>2566</v>
          </cell>
          <cell r="G1519">
            <v>800030230299</v>
          </cell>
          <cell r="H1519" t="str">
            <v>นาย</v>
          </cell>
          <cell r="I1519" t="str">
            <v>สันติ</v>
          </cell>
          <cell r="J1519" t="str">
            <v>สุริยะจันทร์</v>
          </cell>
          <cell r="K1519">
            <v>3500200324543</v>
          </cell>
          <cell r="L1519" t="str">
            <v>จอมทอง</v>
          </cell>
          <cell r="M1519" t="str">
            <v>เชียงใหม่ 3</v>
          </cell>
          <cell r="N1519">
            <v>8</v>
          </cell>
          <cell r="O1519" t="str">
            <v>ธนาคารประชาชน</v>
          </cell>
          <cell r="P1519" t="str">
            <v>1.บุคคลค้ำประกัน</v>
          </cell>
          <cell r="Q1519">
            <v>45000</v>
          </cell>
          <cell r="R1519">
            <v>17999.88</v>
          </cell>
          <cell r="S1519" t="str">
            <v>แขวงเชียงใหม่</v>
          </cell>
          <cell r="T1519" t="str">
            <v>ผบ.11962</v>
          </cell>
          <cell r="U1519">
            <v>2561</v>
          </cell>
          <cell r="V1519" t="str">
            <v>ผบ.4824</v>
          </cell>
          <cell r="W1519">
            <v>2561</v>
          </cell>
          <cell r="X1519"/>
          <cell r="Y1519"/>
          <cell r="Z1519"/>
          <cell r="AA1519">
            <v>18</v>
          </cell>
          <cell r="AB1519">
            <v>12</v>
          </cell>
          <cell r="AC1519">
            <v>2561</v>
          </cell>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นายสันติ สุริยะจันทร์</v>
          </cell>
          <cell r="BM1519">
            <v>823761010013</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2363</v>
          </cell>
          <cell r="C1520">
            <v>1515</v>
          </cell>
          <cell r="D1520">
            <v>19</v>
          </cell>
          <cell r="E1520">
            <v>12</v>
          </cell>
          <cell r="F1520">
            <v>2566</v>
          </cell>
          <cell r="G1520">
            <v>800077096645</v>
          </cell>
          <cell r="H1520" t="str">
            <v>นาง</v>
          </cell>
          <cell r="I1520" t="str">
            <v>กันยา</v>
          </cell>
          <cell r="J1520" t="str">
            <v>สิทธิสอน</v>
          </cell>
          <cell r="K1520">
            <v>3510300413467</v>
          </cell>
          <cell r="L1520" t="str">
            <v>จอมทอง</v>
          </cell>
          <cell r="M1520" t="str">
            <v>เชียงใหม่ 3</v>
          </cell>
          <cell r="N1520">
            <v>8</v>
          </cell>
          <cell r="O1520" t="str">
            <v>สินเชื่อแก้ไขปัญหาหนี้นอกระบบPSA</v>
          </cell>
          <cell r="P1520" t="str">
            <v>1.บุคคลค้ำประกัน</v>
          </cell>
          <cell r="Q1520">
            <v>27275.77</v>
          </cell>
          <cell r="R1520">
            <v>5090.0200000000004</v>
          </cell>
          <cell r="S1520" t="str">
            <v>จังหวัดฮอด</v>
          </cell>
          <cell r="T1520" t="str">
            <v>ผบ.1179</v>
          </cell>
          <cell r="U1520">
            <v>2562</v>
          </cell>
          <cell r="V1520" t="str">
            <v>ผบ.1312</v>
          </cell>
          <cell r="W1520">
            <v>2562</v>
          </cell>
          <cell r="X1520">
            <v>2</v>
          </cell>
          <cell r="Y1520">
            <v>12</v>
          </cell>
          <cell r="Z1520">
            <v>2562</v>
          </cell>
          <cell r="AA1520"/>
          <cell r="AB1520"/>
          <cell r="AC1520"/>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นางกันยา สิทธิสอน</v>
          </cell>
          <cell r="BM1520">
            <v>888112650095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2364</v>
          </cell>
          <cell r="C1521">
            <v>1516</v>
          </cell>
          <cell r="D1521">
            <v>19</v>
          </cell>
          <cell r="E1521">
            <v>12</v>
          </cell>
          <cell r="F1521">
            <v>2566</v>
          </cell>
          <cell r="G1521">
            <v>800065822209</v>
          </cell>
          <cell r="H1521" t="str">
            <v>นางสาว</v>
          </cell>
          <cell r="I1521" t="str">
            <v>วรรณวิสา</v>
          </cell>
          <cell r="J1521" t="str">
            <v>วิญญา</v>
          </cell>
          <cell r="K1521">
            <v>1509900850649</v>
          </cell>
          <cell r="L1521" t="str">
            <v>จอมทอง</v>
          </cell>
          <cell r="M1521" t="str">
            <v>เชียงใหม่ 3</v>
          </cell>
          <cell r="N1521">
            <v>8</v>
          </cell>
          <cell r="O1521" t="str">
            <v>สินเชื่อประชารัฐเพื่อประชาชน(PSA)</v>
          </cell>
          <cell r="P1521" t="str">
            <v>1.บุคคลค้ำประกัน</v>
          </cell>
          <cell r="Q1521">
            <v>39992</v>
          </cell>
          <cell r="R1521">
            <v>11460.95</v>
          </cell>
          <cell r="S1521" t="str">
            <v>แขวงเชียงใหม่</v>
          </cell>
          <cell r="T1521" t="str">
            <v>ผบ.10381</v>
          </cell>
          <cell r="U1521">
            <v>2562</v>
          </cell>
          <cell r="V1521" t="str">
            <v>ผบ.11335</v>
          </cell>
          <cell r="W1521">
            <v>2562</v>
          </cell>
          <cell r="X1521"/>
          <cell r="Y1521"/>
          <cell r="Z1521"/>
          <cell r="AA1521">
            <v>5</v>
          </cell>
          <cell r="AB1521">
            <v>11</v>
          </cell>
          <cell r="AC1521">
            <v>2562</v>
          </cell>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นางสาววรรณวิสา วิญญา</v>
          </cell>
          <cell r="BM1521">
            <v>883262011785</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2365</v>
          </cell>
          <cell r="C1522">
            <v>1517</v>
          </cell>
          <cell r="D1522">
            <v>19</v>
          </cell>
          <cell r="E1522">
            <v>12</v>
          </cell>
          <cell r="F1522">
            <v>2566</v>
          </cell>
          <cell r="G1522">
            <v>800075043961</v>
          </cell>
          <cell r="H1522" t="str">
            <v>นาง</v>
          </cell>
          <cell r="I1522" t="str">
            <v>ขันธ์ทอง</v>
          </cell>
          <cell r="J1522" t="str">
            <v>สุพรรณ</v>
          </cell>
          <cell r="K1522">
            <v>3500200715119</v>
          </cell>
          <cell r="L1522" t="str">
            <v>จอมทอง</v>
          </cell>
          <cell r="M1522" t="str">
            <v>เชียงใหม่ 3</v>
          </cell>
          <cell r="N1522">
            <v>8</v>
          </cell>
          <cell r="O1522" t="str">
            <v>สินเชื่อแก้ไขปัญหาหน้นอกระบบPSA</v>
          </cell>
          <cell r="P1522" t="str">
            <v>1.บุคคลค้ำประกัน</v>
          </cell>
          <cell r="Q1522">
            <v>37776.78</v>
          </cell>
          <cell r="R1522">
            <v>8218.27</v>
          </cell>
          <cell r="S1522" t="str">
            <v>จังหวัดฮอด</v>
          </cell>
          <cell r="T1522" t="str">
            <v>ผบ.1146</v>
          </cell>
          <cell r="U1522">
            <v>2562</v>
          </cell>
          <cell r="V1522" t="str">
            <v>ผบ.1136</v>
          </cell>
          <cell r="W1522">
            <v>2562</v>
          </cell>
          <cell r="X1522">
            <v>18</v>
          </cell>
          <cell r="Y1522">
            <v>11</v>
          </cell>
          <cell r="Z1522">
            <v>2562</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นางขันธ์ทอง สุพรรณ</v>
          </cell>
          <cell r="BM1522">
            <v>883262011784</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2366</v>
          </cell>
          <cell r="C1523">
            <v>1518</v>
          </cell>
          <cell r="D1523">
            <v>19</v>
          </cell>
          <cell r="E1523">
            <v>12</v>
          </cell>
          <cell r="F1523">
            <v>2566</v>
          </cell>
          <cell r="G1523" t="str">
            <v>800061242213, 
800075405822</v>
          </cell>
          <cell r="H1523" t="str">
            <v>นาย</v>
          </cell>
          <cell r="I1523" t="str">
            <v>เจริญ</v>
          </cell>
          <cell r="J1523" t="str">
            <v>เหลืองทอง</v>
          </cell>
          <cell r="K1523">
            <v>3500200696963</v>
          </cell>
          <cell r="L1523" t="str">
            <v>จอมทอง</v>
          </cell>
          <cell r="M1523" t="str">
            <v>เชียงใหม่ 3</v>
          </cell>
          <cell r="N1523">
            <v>8</v>
          </cell>
          <cell r="O1523" t="str">
            <v>สินเชื่อพัฒนาองค์กรชุมชน (รายบุคคล)</v>
          </cell>
          <cell r="P1523" t="str">
            <v>1.บุคคลค้ำประกัน</v>
          </cell>
          <cell r="Q1523">
            <v>48087.23</v>
          </cell>
          <cell r="R1523">
            <v>65987.820000000007</v>
          </cell>
          <cell r="S1523" t="str">
            <v>จังหวัดฮอด</v>
          </cell>
          <cell r="T1523" t="str">
            <v>ผบE266</v>
          </cell>
          <cell r="U1523">
            <v>2563</v>
          </cell>
          <cell r="V1523" t="str">
            <v>ผบE130</v>
          </cell>
          <cell r="W1523">
            <v>2563</v>
          </cell>
          <cell r="X1523">
            <v>13</v>
          </cell>
          <cell r="Y1523">
            <v>8</v>
          </cell>
          <cell r="Z1523">
            <v>2563</v>
          </cell>
          <cell r="AA1523"/>
          <cell r="AB1523"/>
          <cell r="AC1523"/>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นายเจริญ เหลืองทอง</v>
          </cell>
          <cell r="BM1523">
            <v>883262011798</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2367</v>
          </cell>
          <cell r="C1524">
            <v>1519</v>
          </cell>
          <cell r="D1524">
            <v>19</v>
          </cell>
          <cell r="E1524">
            <v>12</v>
          </cell>
          <cell r="F1524">
            <v>2566</v>
          </cell>
          <cell r="G1524" t="str">
            <v>800055812534, 
800076517849</v>
          </cell>
          <cell r="H1524" t="str">
            <v>นาย</v>
          </cell>
          <cell r="I1524" t="str">
            <v>เกษม</v>
          </cell>
          <cell r="J1524" t="str">
            <v>ทองก้อน</v>
          </cell>
          <cell r="K1524">
            <v>3500600459349</v>
          </cell>
          <cell r="L1524" t="str">
            <v>จอมทอง</v>
          </cell>
          <cell r="M1524" t="str">
            <v>เชียงใหม่ 3</v>
          </cell>
          <cell r="N1524">
            <v>8</v>
          </cell>
          <cell r="O1524" t="str">
            <v>ธนาคารประชาชน</v>
          </cell>
          <cell r="P1524" t="str">
            <v>1.บุคคลค้ำประกัน</v>
          </cell>
          <cell r="Q1524">
            <v>91064.75</v>
          </cell>
          <cell r="R1524">
            <v>11523.93</v>
          </cell>
          <cell r="S1524" t="str">
            <v>จังหวัดฮอด</v>
          </cell>
          <cell r="T1524" t="str">
            <v>ผบE247</v>
          </cell>
          <cell r="U1524">
            <v>2563</v>
          </cell>
          <cell r="V1524" t="str">
            <v>ผบE91</v>
          </cell>
          <cell r="W1524">
            <v>2563</v>
          </cell>
          <cell r="X1524"/>
          <cell r="Y1524"/>
          <cell r="Z1524"/>
          <cell r="AA1524">
            <v>6</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นายเกษม ทองก้อน</v>
          </cell>
          <cell r="BM1524">
            <v>883263011036</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2368</v>
          </cell>
          <cell r="C1525">
            <v>1520</v>
          </cell>
          <cell r="D1525">
            <v>19</v>
          </cell>
          <cell r="E1525">
            <v>12</v>
          </cell>
          <cell r="F1525">
            <v>2566</v>
          </cell>
          <cell r="G1525" t="str">
            <v>800054249860, 
800078492272</v>
          </cell>
          <cell r="H1525" t="str">
            <v>นาย</v>
          </cell>
          <cell r="I1525" t="str">
            <v>อุดม</v>
          </cell>
          <cell r="J1525" t="str">
            <v>แสนวงมา</v>
          </cell>
          <cell r="K1525">
            <v>3500200839837</v>
          </cell>
          <cell r="L1525" t="str">
            <v>อมก๋อย</v>
          </cell>
          <cell r="M1525" t="str">
            <v>เชียงใหม่ 3</v>
          </cell>
          <cell r="N1525">
            <v>8</v>
          </cell>
          <cell r="O1525" t="str">
            <v>ธนาคารประชาชน</v>
          </cell>
          <cell r="P1525" t="str">
            <v>1.บุคคลค้ำประกัน</v>
          </cell>
          <cell r="Q1525">
            <v>90836</v>
          </cell>
          <cell r="R1525">
            <v>20117.71</v>
          </cell>
          <cell r="S1525" t="str">
            <v>จังหวัดฮอด</v>
          </cell>
          <cell r="T1525" t="str">
            <v>ผบE323</v>
          </cell>
          <cell r="U1525">
            <v>2563</v>
          </cell>
          <cell r="V1525" t="str">
            <v>ผบE165</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นายอุดม แสนวงมา</v>
          </cell>
          <cell r="BM1525">
            <v>883263011179</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2369</v>
          </cell>
          <cell r="C1526">
            <v>1521</v>
          </cell>
          <cell r="D1526">
            <v>19</v>
          </cell>
          <cell r="E1526">
            <v>12</v>
          </cell>
          <cell r="F1526">
            <v>2566</v>
          </cell>
          <cell r="G1526">
            <v>800093522533</v>
          </cell>
          <cell r="H1526" t="str">
            <v>นาย</v>
          </cell>
          <cell r="I1526" t="str">
            <v>สมชัย</v>
          </cell>
          <cell r="J1526" t="str">
            <v>บูรณพงศ์ไพร</v>
          </cell>
          <cell r="K1526">
            <v>2501800046008</v>
          </cell>
          <cell r="L1526" t="str">
            <v>อมก๋อย</v>
          </cell>
          <cell r="M1526" t="str">
            <v>เชียงใหม่ 3</v>
          </cell>
          <cell r="N1526">
            <v>8</v>
          </cell>
          <cell r="O1526" t="str">
            <v>ธนาคารประชาชน</v>
          </cell>
          <cell r="P1526" t="str">
            <v>1.บุคคลค้ำประกัน</v>
          </cell>
          <cell r="Q1526">
            <v>41326.69</v>
          </cell>
          <cell r="R1526">
            <v>3885.31</v>
          </cell>
          <cell r="S1526" t="str">
            <v>จังหวัดฮอด</v>
          </cell>
          <cell r="T1526" t="str">
            <v>ผบE338</v>
          </cell>
          <cell r="U1526">
            <v>2563</v>
          </cell>
          <cell r="V1526" t="str">
            <v>ผบE178</v>
          </cell>
          <cell r="W1526">
            <v>2563</v>
          </cell>
          <cell r="X1526"/>
          <cell r="Y1526"/>
          <cell r="Z1526"/>
          <cell r="AA1526">
            <v>19</v>
          </cell>
          <cell r="AB1526">
            <v>8</v>
          </cell>
          <cell r="AC1526">
            <v>2563</v>
          </cell>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นายสมชัย บูรณพงศ์ไพร</v>
          </cell>
          <cell r="BM1526">
            <v>883263011180</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2370</v>
          </cell>
          <cell r="C1527">
            <v>1522</v>
          </cell>
          <cell r="D1527">
            <v>19</v>
          </cell>
          <cell r="E1527">
            <v>12</v>
          </cell>
          <cell r="F1527">
            <v>2566</v>
          </cell>
          <cell r="G1527">
            <v>800079655661</v>
          </cell>
          <cell r="H1527" t="str">
            <v>นางสาว</v>
          </cell>
          <cell r="I1527" t="str">
            <v>อทิพร</v>
          </cell>
          <cell r="J1527" t="str">
            <v>เทพพะ</v>
          </cell>
          <cell r="K1527">
            <v>1501800065543</v>
          </cell>
          <cell r="L1527" t="str">
            <v>อมก๋อย</v>
          </cell>
          <cell r="M1527" t="str">
            <v>เชียงใหม่ 3</v>
          </cell>
          <cell r="N1527">
            <v>8</v>
          </cell>
          <cell r="O1527" t="str">
            <v>ธนาคารประชาชน</v>
          </cell>
          <cell r="P1527" t="str">
            <v>1.บุคคลค้ำประกัน</v>
          </cell>
          <cell r="Q1527">
            <v>69994</v>
          </cell>
          <cell r="R1527">
            <v>10906.9</v>
          </cell>
          <cell r="S1527" t="str">
            <v>จังหวัดฮอด</v>
          </cell>
          <cell r="T1527" t="str">
            <v>ผบE333</v>
          </cell>
          <cell r="U1527">
            <v>2563</v>
          </cell>
          <cell r="V1527" t="str">
            <v>ผบE174</v>
          </cell>
          <cell r="W1527">
            <v>2563</v>
          </cell>
          <cell r="X1527">
            <v>19</v>
          </cell>
          <cell r="Y1527">
            <v>8</v>
          </cell>
          <cell r="Z1527">
            <v>2563</v>
          </cell>
          <cell r="AA1527"/>
          <cell r="AB1527"/>
          <cell r="AC1527"/>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นางสาวอทิพร เทพพะ</v>
          </cell>
          <cell r="BM1527">
            <v>883263011176</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2371</v>
          </cell>
          <cell r="C1528">
            <v>1523</v>
          </cell>
          <cell r="D1528">
            <v>19</v>
          </cell>
          <cell r="E1528">
            <v>12</v>
          </cell>
          <cell r="F1528">
            <v>2566</v>
          </cell>
          <cell r="G1528">
            <v>800049596557</v>
          </cell>
          <cell r="H1528" t="str">
            <v>นางสาว</v>
          </cell>
          <cell r="I1528" t="str">
            <v>อัญชลีพร</v>
          </cell>
          <cell r="J1528" t="str">
            <v>นามเมือง</v>
          </cell>
          <cell r="K1528">
            <v>1560500021205</v>
          </cell>
          <cell r="L1528" t="str">
            <v>อมก๋อย</v>
          </cell>
          <cell r="M1528" t="str">
            <v>เชียงใหม่ 3</v>
          </cell>
          <cell r="N1528">
            <v>8</v>
          </cell>
          <cell r="O1528" t="str">
            <v>สวัสดิการ</v>
          </cell>
          <cell r="P1528" t="str">
            <v>1.บุคคลค้ำประกัน</v>
          </cell>
          <cell r="Q1528">
            <v>400977.4</v>
          </cell>
          <cell r="R1528">
            <v>24019.55</v>
          </cell>
          <cell r="S1528" t="str">
            <v>จังหวัดเชียงใหม่</v>
          </cell>
          <cell r="T1528" t="str">
            <v>ผบ.1168</v>
          </cell>
          <cell r="U1528">
            <v>2562</v>
          </cell>
          <cell r="V1528" t="str">
            <v>ผบ.1321</v>
          </cell>
          <cell r="W1528">
            <v>2562</v>
          </cell>
          <cell r="X1528"/>
          <cell r="Y1528"/>
          <cell r="Z1528"/>
          <cell r="AA1528">
            <v>9</v>
          </cell>
          <cell r="AB1528">
            <v>7</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นางสาวอัญชลีพร นามเมือง</v>
          </cell>
          <cell r="BM1528">
            <v>883262010714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2372</v>
          </cell>
          <cell r="C1529">
            <v>1524</v>
          </cell>
          <cell r="D1529">
            <v>19</v>
          </cell>
          <cell r="E1529">
            <v>12</v>
          </cell>
          <cell r="F1529">
            <v>2566</v>
          </cell>
          <cell r="G1529">
            <v>800055812526</v>
          </cell>
          <cell r="H1529" t="str">
            <v>นางสาว</v>
          </cell>
          <cell r="I1529" t="str">
            <v xml:space="preserve">กุลยา </v>
          </cell>
          <cell r="J1529" t="str">
            <v>แรดสวนสี</v>
          </cell>
          <cell r="K1529">
            <v>3500200640232</v>
          </cell>
          <cell r="L1529" t="str">
            <v>จอมทอง</v>
          </cell>
          <cell r="M1529" t="str">
            <v>เชียงใหม่ 3</v>
          </cell>
          <cell r="N1529">
            <v>8</v>
          </cell>
          <cell r="O1529" t="str">
            <v>ธนาคารประชาชน</v>
          </cell>
          <cell r="P1529" t="str">
            <v>1.บุคคลค้ำประกัน</v>
          </cell>
          <cell r="Q1529">
            <v>46204.92</v>
          </cell>
          <cell r="R1529">
            <v>5687.1</v>
          </cell>
          <cell r="S1529" t="str">
            <v>จังหวัดฮอด</v>
          </cell>
          <cell r="T1529" t="str">
            <v>ผบ1141</v>
          </cell>
          <cell r="U1529">
            <v>2562</v>
          </cell>
          <cell r="V1529" t="str">
            <v>ผบ.1121</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นางสาวกุลยา  แรดสวนสี</v>
          </cell>
          <cell r="BM1529">
            <v>883262011804</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2373</v>
          </cell>
          <cell r="C1530">
            <v>1525</v>
          </cell>
          <cell r="D1530">
            <v>19</v>
          </cell>
          <cell r="E1530">
            <v>12</v>
          </cell>
          <cell r="F1530">
            <v>2566</v>
          </cell>
          <cell r="G1530">
            <v>800087458710</v>
          </cell>
          <cell r="H1530" t="str">
            <v>นางสาว</v>
          </cell>
          <cell r="I1530" t="str">
            <v>จารุวรรณ</v>
          </cell>
          <cell r="J1530" t="str">
            <v>จันทราภาณุกร</v>
          </cell>
          <cell r="K1530">
            <v>3500200481134</v>
          </cell>
          <cell r="L1530" t="str">
            <v>จอมทอง</v>
          </cell>
          <cell r="M1530" t="str">
            <v>เชียงใหม่ 3</v>
          </cell>
          <cell r="N1530">
            <v>8</v>
          </cell>
          <cell r="O1530" t="str">
            <v>สินเชื่อแก้ไขปัญหาหนี้นอกระบบPSA</v>
          </cell>
          <cell r="P1530" t="str">
            <v>1.บุคคลค้ำประกัน</v>
          </cell>
          <cell r="Q1530">
            <v>48611.06</v>
          </cell>
          <cell r="R1530">
            <v>4981.04</v>
          </cell>
          <cell r="S1530" t="str">
            <v>จังหวัดฮอด</v>
          </cell>
          <cell r="T1530" t="str">
            <v>ผบ.1176</v>
          </cell>
          <cell r="U1530">
            <v>2562</v>
          </cell>
          <cell r="V1530" t="str">
            <v>ผบ.1147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นางสาวจารุวรรณ จันทราภาณุกร</v>
          </cell>
          <cell r="BM1530">
            <v>883262011806</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2374</v>
          </cell>
          <cell r="C1531">
            <v>1526</v>
          </cell>
          <cell r="D1531">
            <v>19</v>
          </cell>
          <cell r="E1531">
            <v>12</v>
          </cell>
          <cell r="F1531">
            <v>2566</v>
          </cell>
          <cell r="G1531">
            <v>800022223583</v>
          </cell>
          <cell r="H1531" t="str">
            <v>นาย</v>
          </cell>
          <cell r="I1531" t="str">
            <v>ประภัตร์</v>
          </cell>
          <cell r="J1531" t="str">
            <v>สารินจา</v>
          </cell>
          <cell r="K1531">
            <v>3500300312237</v>
          </cell>
          <cell r="L1531" t="str">
            <v>จอมทอง</v>
          </cell>
          <cell r="M1531" t="str">
            <v>เชียงใหม่ 3</v>
          </cell>
          <cell r="N1531">
            <v>8</v>
          </cell>
          <cell r="O1531" t="str">
            <v>ธนาคารประชาชน</v>
          </cell>
          <cell r="P1531" t="str">
            <v>1.บุคคลค้ำประกัน</v>
          </cell>
          <cell r="Q1531">
            <v>31196</v>
          </cell>
          <cell r="R1531">
            <v>6530.88</v>
          </cell>
          <cell r="S1531" t="str">
            <v>จังหวัดฮอด</v>
          </cell>
          <cell r="T1531" t="str">
            <v>ผบ.1154</v>
          </cell>
          <cell r="U1531">
            <v>2562</v>
          </cell>
          <cell r="V1531" t="str">
            <v>ผบ.1117</v>
          </cell>
          <cell r="W1531">
            <v>2562</v>
          </cell>
          <cell r="X1531"/>
          <cell r="Y1531"/>
          <cell r="Z1531"/>
          <cell r="AA1531">
            <v>18</v>
          </cell>
          <cell r="AB1531">
            <v>11</v>
          </cell>
          <cell r="AC1531">
            <v>2562</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นายประภัตร์ สารินจา</v>
          </cell>
          <cell r="BM1531">
            <v>883262011809</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2375</v>
          </cell>
          <cell r="C1532">
            <v>1527</v>
          </cell>
          <cell r="D1532">
            <v>19</v>
          </cell>
          <cell r="E1532">
            <v>12</v>
          </cell>
          <cell r="F1532">
            <v>2566</v>
          </cell>
          <cell r="G1532" t="str">
            <v>800077554221, 
800093659731</v>
          </cell>
          <cell r="H1532" t="str">
            <v>นางสาว</v>
          </cell>
          <cell r="I1532" t="str">
            <v>สุธารัตน์</v>
          </cell>
          <cell r="J1532" t="str">
            <v>สุขเจริญ</v>
          </cell>
          <cell r="K1532">
            <v>3600700656846</v>
          </cell>
          <cell r="L1532" t="str">
            <v>จอมทอง</v>
          </cell>
          <cell r="M1532" t="str">
            <v>เชียงใหม่ 3</v>
          </cell>
          <cell r="N1532">
            <v>8</v>
          </cell>
          <cell r="O1532" t="str">
            <v>สินเชื่อแก้ไขปัญหาหนี้นอกระบบPSA</v>
          </cell>
          <cell r="P1532" t="str">
            <v>1.บุคคลค้ำประกัน</v>
          </cell>
          <cell r="Q1532">
            <v>31941.16</v>
          </cell>
          <cell r="R1532">
            <v>4734.83</v>
          </cell>
          <cell r="S1532" t="str">
            <v>จังหวัดฮอด</v>
          </cell>
          <cell r="T1532" t="str">
            <v>ผบE260</v>
          </cell>
          <cell r="U1532">
            <v>2563</v>
          </cell>
          <cell r="V1532" t="str">
            <v>ผบE128</v>
          </cell>
          <cell r="W1532">
            <v>2563</v>
          </cell>
          <cell r="X1532"/>
          <cell r="Y1532"/>
          <cell r="Z1532"/>
          <cell r="AA1532">
            <v>13</v>
          </cell>
          <cell r="AB1532">
            <v>8</v>
          </cell>
          <cell r="AC1532">
            <v>2563</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นางสาวสุธารัตน์ สุขเจริญ</v>
          </cell>
          <cell r="BM1532">
            <v>883263011126</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2376</v>
          </cell>
          <cell r="C1533">
            <v>1528</v>
          </cell>
          <cell r="D1533">
            <v>19</v>
          </cell>
          <cell r="E1533">
            <v>12</v>
          </cell>
          <cell r="F1533">
            <v>2566</v>
          </cell>
          <cell r="G1533">
            <v>800045730853</v>
          </cell>
          <cell r="H1533" t="str">
            <v>นาย</v>
          </cell>
          <cell r="I1533" t="str">
            <v>สุเทพ</v>
          </cell>
          <cell r="J1533" t="str">
            <v>สุทินนา</v>
          </cell>
          <cell r="K1533">
            <v>3500200384813</v>
          </cell>
          <cell r="L1533" t="str">
            <v>จอมทอง</v>
          </cell>
          <cell r="M1533" t="str">
            <v>เชียงใหม่ 3</v>
          </cell>
          <cell r="N1533">
            <v>8</v>
          </cell>
          <cell r="O1533" t="str">
            <v>ธนาคารประชาชน</v>
          </cell>
          <cell r="P1533" t="str">
            <v>1.บุคคลค้ำประกัน</v>
          </cell>
          <cell r="Q1533">
            <v>37299.599999999999</v>
          </cell>
          <cell r="R1533">
            <v>9351.82</v>
          </cell>
          <cell r="S1533" t="str">
            <v>แขวงเชียงใหม่</v>
          </cell>
          <cell r="T1533" t="str">
            <v>ผบ10374</v>
          </cell>
          <cell r="U1533">
            <v>2562</v>
          </cell>
          <cell r="V1533" t="str">
            <v>ผบ.11307</v>
          </cell>
          <cell r="W1533">
            <v>2562</v>
          </cell>
          <cell r="X1533"/>
          <cell r="Y1533"/>
          <cell r="Z1533"/>
          <cell r="AA1533">
            <v>4</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นายสุเทพ สุทินนา</v>
          </cell>
          <cell r="BM1533">
            <v>883262011812</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2377</v>
          </cell>
          <cell r="C1534">
            <v>1529</v>
          </cell>
          <cell r="D1534">
            <v>19</v>
          </cell>
          <cell r="E1534">
            <v>12</v>
          </cell>
          <cell r="F1534">
            <v>2566</v>
          </cell>
          <cell r="G1534">
            <v>800057176979</v>
          </cell>
          <cell r="H1534" t="str">
            <v>นาย</v>
          </cell>
          <cell r="I1534" t="str">
            <v>สำราญ</v>
          </cell>
          <cell r="J1534" t="str">
            <v>กุณาธรรม</v>
          </cell>
          <cell r="K1534">
            <v>3500200538365</v>
          </cell>
          <cell r="L1534" t="str">
            <v>จอมทอง</v>
          </cell>
          <cell r="M1534" t="str">
            <v>เชียงใหม่ 3</v>
          </cell>
          <cell r="N1534">
            <v>8</v>
          </cell>
          <cell r="O1534" t="str">
            <v>สินเชื่ออุปโภคบริโภคเพื่อสังคม</v>
          </cell>
          <cell r="P1534" t="str">
            <v>1.บุคคลค้ำประกัน</v>
          </cell>
          <cell r="Q1534">
            <v>31241.200000000001</v>
          </cell>
          <cell r="R1534">
            <v>6828.97</v>
          </cell>
          <cell r="S1534" t="str">
            <v>จังหวัดฮอด</v>
          </cell>
          <cell r="T1534" t="str">
            <v>ผบ1173</v>
          </cell>
          <cell r="U1534">
            <v>2562</v>
          </cell>
          <cell r="V1534" t="str">
            <v>ผบ.1152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นายสำราญ กุณาธรรม</v>
          </cell>
          <cell r="BM1534">
            <v>883262011814</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2378</v>
          </cell>
          <cell r="C1535">
            <v>1530</v>
          </cell>
          <cell r="D1535">
            <v>19</v>
          </cell>
          <cell r="E1535">
            <v>12</v>
          </cell>
          <cell r="F1535">
            <v>2566</v>
          </cell>
          <cell r="G1535">
            <v>800088318137</v>
          </cell>
          <cell r="H1535" t="str">
            <v>นาง</v>
          </cell>
          <cell r="I1535" t="str">
            <v>ทศพร</v>
          </cell>
          <cell r="J1535" t="str">
            <v>นามเทพ</v>
          </cell>
          <cell r="K1535">
            <v>3500200881639</v>
          </cell>
          <cell r="L1535" t="str">
            <v>จอมทอง</v>
          </cell>
          <cell r="M1535" t="str">
            <v>เชียงใหม่ 3</v>
          </cell>
          <cell r="N1535">
            <v>8</v>
          </cell>
          <cell r="O1535" t="str">
            <v>สินเชื่อแก้ไขปัญหาหนี้นอกระบบPSA</v>
          </cell>
          <cell r="P1535" t="str">
            <v>1.บุคคลค้ำประกัน</v>
          </cell>
          <cell r="Q1535">
            <v>42131.64</v>
          </cell>
          <cell r="R1535">
            <v>3464.46</v>
          </cell>
          <cell r="S1535" t="str">
            <v>จังหวัดฮอด</v>
          </cell>
          <cell r="T1535" t="str">
            <v>ผบ1147</v>
          </cell>
          <cell r="U1535">
            <v>2562</v>
          </cell>
          <cell r="V1535" t="str">
            <v>ผบ.1132</v>
          </cell>
          <cell r="W1535">
            <v>2562</v>
          </cell>
          <cell r="X1535"/>
          <cell r="Y1535"/>
          <cell r="Z1535"/>
          <cell r="AA1535">
            <v>18</v>
          </cell>
          <cell r="AB1535">
            <v>11</v>
          </cell>
          <cell r="AC1535">
            <v>2562</v>
          </cell>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นางทศพร นามเทพ</v>
          </cell>
          <cell r="BM1535">
            <v>883262011816</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2379</v>
          </cell>
          <cell r="C1536">
            <v>1531</v>
          </cell>
          <cell r="D1536">
            <v>19</v>
          </cell>
          <cell r="E1536">
            <v>12</v>
          </cell>
          <cell r="F1536">
            <v>2566</v>
          </cell>
          <cell r="G1536">
            <v>800087790641</v>
          </cell>
          <cell r="H1536" t="str">
            <v>นาย</v>
          </cell>
          <cell r="I1536" t="str">
            <v>อิสรชัย</v>
          </cell>
          <cell r="J1536" t="str">
            <v>สายแปลง</v>
          </cell>
          <cell r="K1536">
            <v>3660700441131</v>
          </cell>
          <cell r="L1536" t="str">
            <v>จอมทอง</v>
          </cell>
          <cell r="M1536" t="str">
            <v>เชียงใหม่ 3</v>
          </cell>
          <cell r="N1536">
            <v>8</v>
          </cell>
          <cell r="O1536" t="str">
            <v>ธนาคารประชาชน</v>
          </cell>
          <cell r="P1536" t="str">
            <v>1.บุคคลค้ำประกัน</v>
          </cell>
          <cell r="Q1536">
            <v>193748.75</v>
          </cell>
          <cell r="R1536">
            <v>20881.97</v>
          </cell>
          <cell r="S1536" t="str">
            <v>จังหวัดฮอด</v>
          </cell>
          <cell r="T1536" t="str">
            <v>ผบ1138</v>
          </cell>
          <cell r="U1536">
            <v>2562</v>
          </cell>
          <cell r="V1536" t="str">
            <v>ผบ1135</v>
          </cell>
          <cell r="W1536">
            <v>2562</v>
          </cell>
          <cell r="X1536">
            <v>18</v>
          </cell>
          <cell r="Y1536">
            <v>11</v>
          </cell>
          <cell r="Z1536">
            <v>2562</v>
          </cell>
          <cell r="AA1536"/>
          <cell r="AB1536"/>
          <cell r="AC1536"/>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นายอิสรชัย สายแปลง</v>
          </cell>
          <cell r="BM1536">
            <v>883262011817</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2380</v>
          </cell>
          <cell r="C1537">
            <v>1532</v>
          </cell>
          <cell r="D1537">
            <v>19</v>
          </cell>
          <cell r="E1537">
            <v>12</v>
          </cell>
          <cell r="F1537">
            <v>2566</v>
          </cell>
          <cell r="G1537">
            <v>800049849923</v>
          </cell>
          <cell r="H1537" t="str">
            <v>นาย</v>
          </cell>
          <cell r="I1537" t="str">
            <v>ไพสนธ์</v>
          </cell>
          <cell r="J1537" t="str">
            <v>เกษมสุข</v>
          </cell>
          <cell r="K1537">
            <v>3500200637541</v>
          </cell>
          <cell r="L1537" t="str">
            <v>จอมทอง</v>
          </cell>
          <cell r="M1537" t="str">
            <v>เชียงใหม่ 3</v>
          </cell>
          <cell r="N1537">
            <v>8</v>
          </cell>
          <cell r="O1537" t="str">
            <v>ธนาคารประชาชน</v>
          </cell>
          <cell r="P1537" t="str">
            <v>1.บุคคลค้ำประกัน</v>
          </cell>
          <cell r="Q1537">
            <v>35380.85</v>
          </cell>
          <cell r="R1537">
            <v>9037.7900000000009</v>
          </cell>
          <cell r="S1537" t="str">
            <v>แขวงเชียงใหม่</v>
          </cell>
          <cell r="T1537" t="str">
            <v>ผบ829</v>
          </cell>
          <cell r="U1537">
            <v>2564</v>
          </cell>
          <cell r="V1537" t="str">
            <v>ผบ1066</v>
          </cell>
          <cell r="W1537">
            <v>2564</v>
          </cell>
          <cell r="X1537"/>
          <cell r="Y1537"/>
          <cell r="Z1537"/>
          <cell r="AA1537">
            <v>6</v>
          </cell>
          <cell r="AB1537">
            <v>7</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นายไพสนธ์ เกษมสุข</v>
          </cell>
          <cell r="BM1537">
            <v>883263011140</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2381</v>
          </cell>
          <cell r="C1538">
            <v>1533</v>
          </cell>
          <cell r="D1538">
            <v>19</v>
          </cell>
          <cell r="E1538">
            <v>12</v>
          </cell>
          <cell r="F1538">
            <v>2566</v>
          </cell>
          <cell r="G1538">
            <v>800090479745</v>
          </cell>
          <cell r="H1538" t="str">
            <v>นางสาว</v>
          </cell>
          <cell r="I1538" t="str">
            <v>วิภาวี</v>
          </cell>
          <cell r="J1538" t="str">
            <v>ดวงเนตร</v>
          </cell>
          <cell r="K1538">
            <v>1102700727425</v>
          </cell>
          <cell r="L1538" t="str">
            <v>จอมทอง</v>
          </cell>
          <cell r="M1538" t="str">
            <v>เชียงใหม่ 3</v>
          </cell>
          <cell r="N1538">
            <v>8</v>
          </cell>
          <cell r="O1538" t="str">
            <v>สินเชื่อแก้ไขปัญหาหนี้นอกระบบPSA</v>
          </cell>
          <cell r="P1538" t="str">
            <v>1.บุคคลค้ำประกัน</v>
          </cell>
          <cell r="Q1538">
            <v>28297.72</v>
          </cell>
          <cell r="R1538">
            <v>6156.3</v>
          </cell>
          <cell r="S1538" t="str">
            <v>จังหวัดฮอด</v>
          </cell>
          <cell r="T1538" t="str">
            <v>ผบE506</v>
          </cell>
          <cell r="U1538">
            <v>2564</v>
          </cell>
          <cell r="V1538" t="str">
            <v>ผบE629</v>
          </cell>
          <cell r="W1538">
            <v>2564</v>
          </cell>
          <cell r="X1538"/>
          <cell r="Y1538"/>
          <cell r="Z1538"/>
          <cell r="AA1538">
            <v>25</v>
          </cell>
          <cell r="AB1538">
            <v>10</v>
          </cell>
          <cell r="AC1538">
            <v>2564</v>
          </cell>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นางสาววิภาวี ดวงเนตร</v>
          </cell>
          <cell r="BM1538">
            <v>883263011148</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2382</v>
          </cell>
          <cell r="C1539">
            <v>1534</v>
          </cell>
          <cell r="D1539">
            <v>19</v>
          </cell>
          <cell r="E1539">
            <v>12</v>
          </cell>
          <cell r="F1539">
            <v>2566</v>
          </cell>
          <cell r="G1539">
            <v>800070778645</v>
          </cell>
          <cell r="H1539" t="str">
            <v>นางสาว</v>
          </cell>
          <cell r="I1539" t="str">
            <v>เกศริน</v>
          </cell>
          <cell r="J1539" t="str">
            <v>อรุณแก้ว</v>
          </cell>
          <cell r="K1539">
            <v>3501300282533</v>
          </cell>
          <cell r="L1539" t="str">
            <v>อมก๋อย</v>
          </cell>
          <cell r="M1539" t="str">
            <v>เชียงใหม่ 3</v>
          </cell>
          <cell r="N1539">
            <v>8</v>
          </cell>
          <cell r="O1539" t="str">
            <v>ธนาคารประชาชน</v>
          </cell>
          <cell r="P1539" t="str">
            <v>1.บุคคลค้ำประกัน</v>
          </cell>
          <cell r="Q1539">
            <v>90000.11</v>
          </cell>
          <cell r="R1539">
            <v>19210.91</v>
          </cell>
          <cell r="S1539" t="str">
            <v>แขวงเชียงใหม่</v>
          </cell>
          <cell r="T1539" t="str">
            <v>ผบ.7139</v>
          </cell>
          <cell r="U1539">
            <v>2563</v>
          </cell>
          <cell r="V1539" t="str">
            <v>ผบ.3437</v>
          </cell>
          <cell r="W1539">
            <v>2563</v>
          </cell>
          <cell r="X1539">
            <v>1</v>
          </cell>
          <cell r="Y1539">
            <v>6</v>
          </cell>
          <cell r="Z1539">
            <v>2564</v>
          </cell>
          <cell r="AA1539"/>
          <cell r="AB1539"/>
          <cell r="AC1539"/>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นางสาวเกศริน อรุณแก้ว</v>
          </cell>
          <cell r="BM1539">
            <v>883263011200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2383</v>
          </cell>
          <cell r="C1540">
            <v>1535</v>
          </cell>
          <cell r="D1540">
            <v>19</v>
          </cell>
          <cell r="E1540">
            <v>12</v>
          </cell>
          <cell r="F1540">
            <v>2566</v>
          </cell>
          <cell r="G1540">
            <v>800042354467</v>
          </cell>
          <cell r="H1540" t="str">
            <v>นาย</v>
          </cell>
          <cell r="I1540" t="str">
            <v>กวี</v>
          </cell>
          <cell r="J1540" t="str">
            <v>ชงโคผดุง</v>
          </cell>
          <cell r="K1540">
            <v>2501800043289</v>
          </cell>
          <cell r="L1540" t="str">
            <v>อมก๋อย</v>
          </cell>
          <cell r="M1540" t="str">
            <v>เชียงใหม่ 3</v>
          </cell>
          <cell r="N1540">
            <v>8</v>
          </cell>
          <cell r="O1540" t="str">
            <v>ธนาคารประชาชน</v>
          </cell>
          <cell r="P1540" t="str">
            <v>1.บุคคลค้ำประกัน</v>
          </cell>
          <cell r="Q1540">
            <v>93467.520000000004</v>
          </cell>
          <cell r="R1540">
            <v>15549.02</v>
          </cell>
          <cell r="S1540" t="str">
            <v>จังหวัดฮอด</v>
          </cell>
          <cell r="T1540" t="str">
            <v>ผบE329</v>
          </cell>
          <cell r="U1540">
            <v>2563</v>
          </cell>
          <cell r="V1540" t="str">
            <v>ผบE170</v>
          </cell>
          <cell r="W1540">
            <v>2563</v>
          </cell>
          <cell r="X1540"/>
          <cell r="Y1540"/>
          <cell r="Z1540"/>
          <cell r="AA1540">
            <v>19</v>
          </cell>
          <cell r="AB1540">
            <v>12</v>
          </cell>
          <cell r="AC1540">
            <v>2563</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นายกวี ชงโคผดุง</v>
          </cell>
          <cell r="BM1540">
            <v>883263011070</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2384</v>
          </cell>
          <cell r="C1541">
            <v>1536</v>
          </cell>
          <cell r="D1541">
            <v>19</v>
          </cell>
          <cell r="E1541">
            <v>12</v>
          </cell>
          <cell r="F1541">
            <v>2566</v>
          </cell>
          <cell r="G1541">
            <v>800051831983</v>
          </cell>
          <cell r="H1541" t="str">
            <v>นาย</v>
          </cell>
          <cell r="I1541" t="str">
            <v>ประเสริฐ</v>
          </cell>
          <cell r="J1541" t="str">
            <v>เรือนแก้ว</v>
          </cell>
          <cell r="K1541">
            <v>3501800007001</v>
          </cell>
          <cell r="L1541" t="str">
            <v>อมก๋อย</v>
          </cell>
          <cell r="M1541" t="str">
            <v>เชียงใหม่ 3</v>
          </cell>
          <cell r="N1541">
            <v>8</v>
          </cell>
          <cell r="O1541" t="str">
            <v>ธนาคารประชาชน</v>
          </cell>
          <cell r="P1541" t="str">
            <v>1.บุคคลค้ำประกัน</v>
          </cell>
          <cell r="Q1541">
            <v>143386.78</v>
          </cell>
          <cell r="R1541">
            <v>20822.98</v>
          </cell>
          <cell r="S1541" t="str">
            <v>จังหวัดฮอด</v>
          </cell>
          <cell r="T1541" t="str">
            <v>ผบ.1186</v>
          </cell>
          <cell r="U1541">
            <v>2562</v>
          </cell>
          <cell r="V1541" t="str">
            <v>ผบ.1144</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นายประเสริฐ เรือนแก้ว</v>
          </cell>
          <cell r="BM1541">
            <v>883262010712</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2385</v>
          </cell>
          <cell r="C1542">
            <v>1537</v>
          </cell>
          <cell r="D1542">
            <v>19</v>
          </cell>
          <cell r="E1542">
            <v>12</v>
          </cell>
          <cell r="F1542">
            <v>2566</v>
          </cell>
          <cell r="G1542">
            <v>800059924152</v>
          </cell>
          <cell r="H1542" t="str">
            <v>นาย</v>
          </cell>
          <cell r="I1542" t="str">
            <v>อุทัย</v>
          </cell>
          <cell r="J1542" t="str">
            <v>เรือนแก้ว</v>
          </cell>
          <cell r="K1542">
            <v>1501600069689</v>
          </cell>
          <cell r="L1542" t="str">
            <v>อมก๋อย</v>
          </cell>
          <cell r="M1542" t="str">
            <v>เชียงใหม่ 3</v>
          </cell>
          <cell r="N1542">
            <v>8</v>
          </cell>
          <cell r="O1542" t="str">
            <v>ธนาคารประชาชน</v>
          </cell>
          <cell r="P1542" t="str">
            <v>1.บุคคลค้ำประกัน</v>
          </cell>
          <cell r="Q1542">
            <v>176881</v>
          </cell>
          <cell r="R1542">
            <v>24192.35</v>
          </cell>
          <cell r="S1542" t="str">
            <v>จังหวัดฮอด</v>
          </cell>
          <cell r="T1542" t="str">
            <v>ผบ.1185</v>
          </cell>
          <cell r="U1542">
            <v>2562</v>
          </cell>
          <cell r="V1542" t="str">
            <v>ผบ.1146</v>
          </cell>
          <cell r="W1542">
            <v>2562</v>
          </cell>
          <cell r="X1542"/>
          <cell r="Y1542"/>
          <cell r="Z1542"/>
          <cell r="AA1542">
            <v>18</v>
          </cell>
          <cell r="AB1542">
            <v>11</v>
          </cell>
          <cell r="AC1542">
            <v>2562</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นายอุทัย เรือนแก้ว</v>
          </cell>
          <cell r="BM1542">
            <v>883262010711</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2386</v>
          </cell>
          <cell r="C1543">
            <v>1538</v>
          </cell>
          <cell r="D1543">
            <v>19</v>
          </cell>
          <cell r="E1543">
            <v>12</v>
          </cell>
          <cell r="F1543">
            <v>2566</v>
          </cell>
          <cell r="G1543">
            <v>800039182798</v>
          </cell>
          <cell r="H1543" t="str">
            <v>นางสาว</v>
          </cell>
          <cell r="I1543" t="str">
            <v>คำแดง</v>
          </cell>
          <cell r="J1543" t="str">
            <v>วงษ์จี๋</v>
          </cell>
          <cell r="K1543">
            <v>3501800042124</v>
          </cell>
          <cell r="L1543" t="str">
            <v>อมก๋อย</v>
          </cell>
          <cell r="M1543" t="str">
            <v>เชียงใหม่ 3</v>
          </cell>
          <cell r="N1543">
            <v>8</v>
          </cell>
          <cell r="O1543" t="str">
            <v>ธนาคารประชาชน</v>
          </cell>
          <cell r="P1543" t="str">
            <v>1.บุคคลค้ำประกัน</v>
          </cell>
          <cell r="Q1543">
            <v>66155.100000000006</v>
          </cell>
          <cell r="R1543">
            <v>24912.28</v>
          </cell>
          <cell r="S1543" t="str">
            <v>จังหวัดฮอด</v>
          </cell>
          <cell r="T1543" t="str">
            <v>ผบE331</v>
          </cell>
          <cell r="U1543">
            <v>2563</v>
          </cell>
          <cell r="V1543" t="str">
            <v>ผบE172</v>
          </cell>
          <cell r="W1543">
            <v>2563</v>
          </cell>
          <cell r="X1543"/>
          <cell r="Y1543"/>
          <cell r="Z1543"/>
          <cell r="AA1543">
            <v>19</v>
          </cell>
          <cell r="AB1543">
            <v>8</v>
          </cell>
          <cell r="AC1543">
            <v>2563</v>
          </cell>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นางสาวคำแดง วงษ์จี๋</v>
          </cell>
          <cell r="BM1543">
            <v>883263011064</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2387</v>
          </cell>
          <cell r="C1544">
            <v>1539</v>
          </cell>
          <cell r="D1544">
            <v>19</v>
          </cell>
          <cell r="E1544">
            <v>12</v>
          </cell>
          <cell r="F1544">
            <v>2566</v>
          </cell>
          <cell r="G1544">
            <v>800039070183</v>
          </cell>
          <cell r="H1544" t="str">
            <v>นางสาว</v>
          </cell>
          <cell r="I1544" t="str">
            <v>นิพาพร</v>
          </cell>
          <cell r="J1544" t="str">
            <v>ใจเป็ง</v>
          </cell>
          <cell r="K1544">
            <v>3501700225707</v>
          </cell>
          <cell r="L1544" t="str">
            <v>ดอยเต่า</v>
          </cell>
          <cell r="M1544" t="str">
            <v>เชียงใหม่ 3</v>
          </cell>
          <cell r="N1544">
            <v>8</v>
          </cell>
          <cell r="O1544" t="str">
            <v>สินเชื่อองค์กรชุมชน</v>
          </cell>
          <cell r="P1544" t="str">
            <v>1.บุคคลค้ำประกัน</v>
          </cell>
          <cell r="Q1544"/>
          <cell r="R1544"/>
          <cell r="S1544"/>
          <cell r="T1544"/>
          <cell r="U1544"/>
          <cell r="V1544"/>
          <cell r="W1544"/>
          <cell r="X1544"/>
          <cell r="Y1544"/>
          <cell r="Z1544"/>
          <cell r="AA1544"/>
          <cell r="AB1544"/>
          <cell r="AC1544"/>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นางสาวนิพาพร ใจเป็ง</v>
          </cell>
          <cell r="BM1544">
            <v>823761010008</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2388</v>
          </cell>
          <cell r="C1545">
            <v>1540</v>
          </cell>
          <cell r="D1545">
            <v>19</v>
          </cell>
          <cell r="E1545">
            <v>12</v>
          </cell>
          <cell r="F1545">
            <v>2566</v>
          </cell>
          <cell r="G1545">
            <v>800044383308</v>
          </cell>
          <cell r="H1545" t="str">
            <v>นาง</v>
          </cell>
          <cell r="I1545" t="str">
            <v>วรรณา</v>
          </cell>
          <cell r="J1545" t="str">
            <v>กิจรัตนี</v>
          </cell>
          <cell r="K1545">
            <v>3141200419476</v>
          </cell>
          <cell r="L1545" t="str">
            <v>ดอยเต่า</v>
          </cell>
          <cell r="M1545" t="str">
            <v>เชียงใหม่ 3</v>
          </cell>
          <cell r="N1545">
            <v>8</v>
          </cell>
          <cell r="O1545" t="str">
            <v>พัฒนาองค์กรชุมชน</v>
          </cell>
          <cell r="P1545" t="str">
            <v>1.บุคคลค้ำประกัน</v>
          </cell>
          <cell r="Q1545">
            <v>186506.71</v>
          </cell>
          <cell r="R1545">
            <v>46146.080000000002</v>
          </cell>
          <cell r="S1545" t="str">
            <v>จังหวัดฮอด</v>
          </cell>
          <cell r="T1545" t="str">
            <v>ผบ.354</v>
          </cell>
          <cell r="U1545">
            <v>2561</v>
          </cell>
          <cell r="V1545" t="str">
            <v>ผบ.517</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นางวรรณา กิจรัตนี</v>
          </cell>
          <cell r="BM1545">
            <v>823761010033</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2389</v>
          </cell>
          <cell r="C1546">
            <v>1541</v>
          </cell>
          <cell r="D1546">
            <v>19</v>
          </cell>
          <cell r="E1546">
            <v>12</v>
          </cell>
          <cell r="F1546">
            <v>2566</v>
          </cell>
          <cell r="G1546">
            <v>800047767283</v>
          </cell>
          <cell r="H1546" t="str">
            <v>นางสาว</v>
          </cell>
          <cell r="I1546" t="str">
            <v>รำไพ</v>
          </cell>
          <cell r="J1546" t="str">
            <v>โพธิสัตย์</v>
          </cell>
          <cell r="K1546">
            <v>3501700079000</v>
          </cell>
          <cell r="L1546" t="str">
            <v>ดอยเต่า</v>
          </cell>
          <cell r="M1546" t="str">
            <v>เชียงใหม่ 3</v>
          </cell>
          <cell r="N1546">
            <v>8</v>
          </cell>
          <cell r="O1546" t="str">
            <v>ธนาคารประชาชน</v>
          </cell>
          <cell r="P1546" t="str">
            <v>1.บุคคลค้ำประกัน</v>
          </cell>
          <cell r="Q1546">
            <v>47204.78</v>
          </cell>
          <cell r="R1546">
            <v>10793.42</v>
          </cell>
          <cell r="S1546" t="str">
            <v>จังหวัดฮอด</v>
          </cell>
          <cell r="T1546" t="str">
            <v>ผบ352</v>
          </cell>
          <cell r="U1546">
            <v>2561</v>
          </cell>
          <cell r="V1546" t="str">
            <v>ผบ.516</v>
          </cell>
          <cell r="W1546">
            <v>2561</v>
          </cell>
          <cell r="X1546"/>
          <cell r="Y1546"/>
          <cell r="Z1546"/>
          <cell r="AA1546">
            <v>2</v>
          </cell>
          <cell r="AB1546">
            <v>8</v>
          </cell>
          <cell r="AC1546">
            <v>2561</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นางสาวรำไพ โพธิสัตย์</v>
          </cell>
          <cell r="BM1546">
            <v>823761010009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2390</v>
          </cell>
          <cell r="C1547">
            <v>1542</v>
          </cell>
          <cell r="D1547">
            <v>19</v>
          </cell>
          <cell r="E1547">
            <v>12</v>
          </cell>
          <cell r="F1547">
            <v>2566</v>
          </cell>
          <cell r="G1547">
            <v>800071086105</v>
          </cell>
          <cell r="H1547" t="str">
            <v>นาง</v>
          </cell>
          <cell r="I1547" t="str">
            <v>วรรณา</v>
          </cell>
          <cell r="J1547" t="str">
            <v>ปัญญา</v>
          </cell>
          <cell r="K1547">
            <v>3500200469690</v>
          </cell>
          <cell r="L1547" t="str">
            <v>จอมทอง</v>
          </cell>
          <cell r="M1547" t="str">
            <v>เชียงใหม่ 3</v>
          </cell>
          <cell r="N1547">
            <v>8</v>
          </cell>
          <cell r="O1547" t="str">
            <v>ธนาคารประชาชน</v>
          </cell>
          <cell r="P1547" t="str">
            <v>4.ไม่มีหลักประกัน</v>
          </cell>
          <cell r="Q1547">
            <v>39972.47</v>
          </cell>
          <cell r="R1547">
            <v>7857.82</v>
          </cell>
          <cell r="S1547" t="str">
            <v>จังหวัดฮอด</v>
          </cell>
          <cell r="T1547" t="str">
            <v>ผบ.1157</v>
          </cell>
          <cell r="U1547">
            <v>2562</v>
          </cell>
          <cell r="V1547" t="str">
            <v>ผบ.1118</v>
          </cell>
          <cell r="W1547">
            <v>2562</v>
          </cell>
          <cell r="X1547"/>
          <cell r="Y1547"/>
          <cell r="Z1547"/>
          <cell r="AA1547">
            <v>18</v>
          </cell>
          <cell r="AB1547">
            <v>11</v>
          </cell>
          <cell r="AC1547">
            <v>2562</v>
          </cell>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นางวรรณา ปัญญา</v>
          </cell>
          <cell r="BM1547">
            <v>883262011839</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2391</v>
          </cell>
          <cell r="C1548">
            <v>1543</v>
          </cell>
          <cell r="D1548">
            <v>19</v>
          </cell>
          <cell r="E1548">
            <v>12</v>
          </cell>
          <cell r="F1548">
            <v>2566</v>
          </cell>
          <cell r="G1548">
            <v>800047456085</v>
          </cell>
          <cell r="H1548" t="str">
            <v>นาย</v>
          </cell>
          <cell r="I1548" t="str">
            <v>บุญทอง</v>
          </cell>
          <cell r="J1548" t="str">
            <v>มงคลเจริญชื่น</v>
          </cell>
          <cell r="K1548">
            <v>3500300426925</v>
          </cell>
          <cell r="L1548" t="str">
            <v>จอมทอง</v>
          </cell>
          <cell r="M1548" t="str">
            <v>เชียงใหม่ 3</v>
          </cell>
          <cell r="N1548">
            <v>8</v>
          </cell>
          <cell r="O1548" t="str">
            <v>ธนาคารประชาชน</v>
          </cell>
          <cell r="P1548" t="str">
            <v>1.บุคคลค้ำประกัน</v>
          </cell>
          <cell r="Q1548">
            <v>43735.72</v>
          </cell>
          <cell r="R1548">
            <v>10997.29</v>
          </cell>
          <cell r="S1548" t="str">
            <v>จังหวัดฮอด</v>
          </cell>
          <cell r="T1548" t="str">
            <v>ผบ.1160</v>
          </cell>
          <cell r="U1548">
            <v>2562</v>
          </cell>
          <cell r="V1548" t="str">
            <v>ผบ.1306</v>
          </cell>
          <cell r="W1548">
            <v>2562</v>
          </cell>
          <cell r="X1548">
            <v>2</v>
          </cell>
          <cell r="Y1548">
            <v>12</v>
          </cell>
          <cell r="Z1548">
            <v>2562</v>
          </cell>
          <cell r="AA1548"/>
          <cell r="AB1548"/>
          <cell r="AC1548"/>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นายบุญทอง มงคลเจริญชื่น</v>
          </cell>
          <cell r="BM1548">
            <v>883262011840</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2392</v>
          </cell>
          <cell r="C1549">
            <v>1544</v>
          </cell>
          <cell r="D1549">
            <v>19</v>
          </cell>
          <cell r="E1549">
            <v>12</v>
          </cell>
          <cell r="F1549">
            <v>2566</v>
          </cell>
          <cell r="G1549">
            <v>800043081150</v>
          </cell>
          <cell r="H1549" t="str">
            <v>นาย</v>
          </cell>
          <cell r="I1549" t="str">
            <v>บุญเลิศ</v>
          </cell>
          <cell r="J1549" t="str">
            <v>เหมยเขียว</v>
          </cell>
          <cell r="K1549">
            <v>3501200923111</v>
          </cell>
          <cell r="L1549" t="str">
            <v>จอมทอง</v>
          </cell>
          <cell r="M1549" t="str">
            <v>เชียงใหม่ 3</v>
          </cell>
          <cell r="N1549">
            <v>8</v>
          </cell>
          <cell r="O1549" t="str">
            <v>ธนาคารประชาชน</v>
          </cell>
          <cell r="P1549" t="str">
            <v>1.บุคคลค้ำประกัน</v>
          </cell>
          <cell r="Q1549">
            <v>78073.55</v>
          </cell>
          <cell r="R1549">
            <v>9866.7800000000007</v>
          </cell>
          <cell r="S1549" t="str">
            <v>แขวงเชียงใหม่</v>
          </cell>
          <cell r="T1549" t="str">
            <v>ผบ10376</v>
          </cell>
          <cell r="U1549">
            <v>2562</v>
          </cell>
          <cell r="V1549" t="str">
            <v>ผบ.11416</v>
          </cell>
          <cell r="W1549">
            <v>2562</v>
          </cell>
          <cell r="X1549"/>
          <cell r="Y1549"/>
          <cell r="Z1549"/>
          <cell r="AA1549">
            <v>5</v>
          </cell>
          <cell r="AB1549">
            <v>11</v>
          </cell>
          <cell r="AC1549">
            <v>2562</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นายบุญเลิศ เหมยเขียว</v>
          </cell>
          <cell r="BM1549">
            <v>883262011841</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2393</v>
          </cell>
          <cell r="C1550">
            <v>1545</v>
          </cell>
          <cell r="D1550">
            <v>19</v>
          </cell>
          <cell r="E1550">
            <v>12</v>
          </cell>
          <cell r="F1550">
            <v>2566</v>
          </cell>
          <cell r="G1550">
            <v>800047424570</v>
          </cell>
          <cell r="H1550" t="str">
            <v>นางสาว</v>
          </cell>
          <cell r="I1550" t="str">
            <v>ภรณ์ทิพย์</v>
          </cell>
          <cell r="J1550" t="str">
            <v>พัลวัลย์</v>
          </cell>
          <cell r="K1550">
            <v>1500200128284</v>
          </cell>
          <cell r="L1550" t="str">
            <v>จอมทอง</v>
          </cell>
          <cell r="M1550" t="str">
            <v>เชียงใหม่ 3</v>
          </cell>
          <cell r="N1550">
            <v>8</v>
          </cell>
          <cell r="O1550" t="str">
            <v>ธนาคารประชาชน</v>
          </cell>
          <cell r="P1550" t="str">
            <v>1.บุคคลค้ำประกัน</v>
          </cell>
          <cell r="Q1550">
            <v>53895.29</v>
          </cell>
          <cell r="R1550">
            <v>12126.77</v>
          </cell>
          <cell r="S1550" t="str">
            <v>จังหวัดฮอด</v>
          </cell>
          <cell r="T1550" t="str">
            <v>ผบE259</v>
          </cell>
          <cell r="U1550">
            <v>2563</v>
          </cell>
          <cell r="V1550" t="str">
            <v>ผบE127</v>
          </cell>
          <cell r="W1550">
            <v>2563</v>
          </cell>
          <cell r="X1550"/>
          <cell r="Y1550"/>
          <cell r="Z1550"/>
          <cell r="AA1550">
            <v>13</v>
          </cell>
          <cell r="AB1550">
            <v>8</v>
          </cell>
          <cell r="AC1550">
            <v>2563</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นางสาวภรณ์ทิพย์ พัลวัลย์</v>
          </cell>
          <cell r="BM1550">
            <v>883263011042</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2394</v>
          </cell>
          <cell r="C1551">
            <v>1546</v>
          </cell>
          <cell r="D1551">
            <v>19</v>
          </cell>
          <cell r="E1551">
            <v>12</v>
          </cell>
          <cell r="F1551">
            <v>2566</v>
          </cell>
          <cell r="G1551">
            <v>800075260342</v>
          </cell>
          <cell r="H1551" t="str">
            <v>นางสาว</v>
          </cell>
          <cell r="I1551" t="str">
            <v>อธิพร</v>
          </cell>
          <cell r="J1551" t="str">
            <v>อุปนันต์</v>
          </cell>
          <cell r="K1551">
            <v>3500200647121</v>
          </cell>
          <cell r="L1551" t="str">
            <v>จอมทอง</v>
          </cell>
          <cell r="M1551" t="str">
            <v>เชียงใหม่ 3</v>
          </cell>
          <cell r="N1551">
            <v>8</v>
          </cell>
          <cell r="O1551" t="str">
            <v>สินเชื่อแก้ไขปัญหาหนี้นอกระบบPSA</v>
          </cell>
          <cell r="P1551" t="str">
            <v>1.บุคคลค้ำประกัน</v>
          </cell>
          <cell r="Q1551">
            <v>45605.8</v>
          </cell>
          <cell r="R1551">
            <v>7980.21</v>
          </cell>
          <cell r="S1551" t="str">
            <v>จังหวัดฮอด</v>
          </cell>
          <cell r="T1551" t="str">
            <v>ผบ1153</v>
          </cell>
          <cell r="U1551">
            <v>2562</v>
          </cell>
          <cell r="V1551" t="str">
            <v>ผบ.1119</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นางสาวอธิพร อุปนันต์</v>
          </cell>
          <cell r="BM1551">
            <v>883262011843</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2395</v>
          </cell>
          <cell r="C1552">
            <v>1547</v>
          </cell>
          <cell r="D1552">
            <v>19</v>
          </cell>
          <cell r="E1552">
            <v>12</v>
          </cell>
          <cell r="F1552">
            <v>2566</v>
          </cell>
          <cell r="G1552">
            <v>800080214813</v>
          </cell>
          <cell r="H1552" t="str">
            <v>นางสาว</v>
          </cell>
          <cell r="I1552" t="str">
            <v>วราภรณ์</v>
          </cell>
          <cell r="J1552" t="str">
            <v>ซิระเซ็น</v>
          </cell>
          <cell r="K1552">
            <v>1500200020904</v>
          </cell>
          <cell r="L1552" t="str">
            <v>จอมทอง</v>
          </cell>
          <cell r="M1552" t="str">
            <v>เชียงใหม่ 3</v>
          </cell>
          <cell r="N1552">
            <v>8</v>
          </cell>
          <cell r="O1552" t="str">
            <v>ธนาคารประชาชน</v>
          </cell>
          <cell r="P1552" t="str">
            <v>1.บุคคลค้ำประกัน</v>
          </cell>
          <cell r="Q1552">
            <v>66960.5</v>
          </cell>
          <cell r="R1552">
            <v>12012.29</v>
          </cell>
          <cell r="S1552" t="str">
            <v>จังหวัดฮอด</v>
          </cell>
          <cell r="T1552" t="str">
            <v>ผบ1140</v>
          </cell>
          <cell r="U1552">
            <v>2562</v>
          </cell>
          <cell r="V1552" t="str">
            <v>ผบ.1125</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นางสาววราภรณ์ ซิระเซ็น</v>
          </cell>
          <cell r="BM1552">
            <v>883262011845</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2396</v>
          </cell>
          <cell r="C1553">
            <v>1548</v>
          </cell>
          <cell r="D1553">
            <v>19</v>
          </cell>
          <cell r="E1553">
            <v>12</v>
          </cell>
          <cell r="F1553">
            <v>2566</v>
          </cell>
          <cell r="G1553">
            <v>800058886352</v>
          </cell>
          <cell r="H1553" t="str">
            <v>นางสาว</v>
          </cell>
          <cell r="I1553" t="str">
            <v>จิราพร</v>
          </cell>
          <cell r="J1553" t="str">
            <v>เกษมสุข</v>
          </cell>
          <cell r="K1553">
            <v>2500200021089</v>
          </cell>
          <cell r="L1553" t="str">
            <v>จอมทอง</v>
          </cell>
          <cell r="M1553" t="str">
            <v>เชียงใหม่ 3</v>
          </cell>
          <cell r="N1553">
            <v>8</v>
          </cell>
          <cell r="O1553" t="str">
            <v>พัฒนาองค์กรชุมชน (รายบุคคล)</v>
          </cell>
          <cell r="P1553" t="str">
            <v>1.บุคคลค้ำประกัน</v>
          </cell>
          <cell r="Q1553">
            <v>81392.91</v>
          </cell>
          <cell r="R1553">
            <v>19048.150000000001</v>
          </cell>
          <cell r="S1553" t="str">
            <v>จังหวัดฮอด</v>
          </cell>
          <cell r="T1553" t="str">
            <v>ผบ.1137</v>
          </cell>
          <cell r="U1553">
            <v>2562</v>
          </cell>
          <cell r="V1553" t="str">
            <v>ผบ.1127</v>
          </cell>
          <cell r="W1553">
            <v>2562</v>
          </cell>
          <cell r="X1553"/>
          <cell r="Y1553"/>
          <cell r="Z1553"/>
          <cell r="AA1553">
            <v>18</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นางสาวจิราพร เกษมสุข</v>
          </cell>
          <cell r="BM1553">
            <v>883262011790</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2397</v>
          </cell>
          <cell r="C1554">
            <v>1549</v>
          </cell>
          <cell r="D1554">
            <v>19</v>
          </cell>
          <cell r="E1554">
            <v>12</v>
          </cell>
          <cell r="F1554">
            <v>2566</v>
          </cell>
          <cell r="G1554">
            <v>800077882614</v>
          </cell>
          <cell r="H1554" t="str">
            <v>นาย</v>
          </cell>
          <cell r="I1554" t="str">
            <v>เอนก</v>
          </cell>
          <cell r="J1554" t="str">
            <v>สีทองบูรณ์</v>
          </cell>
          <cell r="K1554">
            <v>1501200004187</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29165.79</v>
          </cell>
          <cell r="R1554">
            <v>5373.1</v>
          </cell>
          <cell r="S1554" t="str">
            <v>แขวงเชียงใหม่</v>
          </cell>
          <cell r="T1554" t="str">
            <v>ผบ10379</v>
          </cell>
          <cell r="U1554">
            <v>2562</v>
          </cell>
          <cell r="V1554" t="str">
            <v>ผบ.11323</v>
          </cell>
          <cell r="W1554">
            <v>2562</v>
          </cell>
          <cell r="X1554"/>
          <cell r="Y1554"/>
          <cell r="Z1554"/>
          <cell r="AA1554">
            <v>4</v>
          </cell>
          <cell r="AB1554">
            <v>11</v>
          </cell>
          <cell r="AC1554">
            <v>2562</v>
          </cell>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นายเอนก สีทองบูรณ์</v>
          </cell>
          <cell r="BM1554">
            <v>883262011788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2398</v>
          </cell>
          <cell r="C1555">
            <v>1550</v>
          </cell>
          <cell r="D1555">
            <v>19</v>
          </cell>
          <cell r="E1555">
            <v>12</v>
          </cell>
          <cell r="F1555">
            <v>2566</v>
          </cell>
          <cell r="G1555">
            <v>800077096702</v>
          </cell>
          <cell r="H1555" t="str">
            <v>นางสาว</v>
          </cell>
          <cell r="I1555" t="str">
            <v>สุพัตรา</v>
          </cell>
          <cell r="J1555" t="str">
            <v>สุพรรณ์</v>
          </cell>
          <cell r="K1555">
            <v>3500200017616</v>
          </cell>
          <cell r="L1555" t="str">
            <v>จอมทอง</v>
          </cell>
          <cell r="M1555" t="str">
            <v>เชียงใหม่ 3</v>
          </cell>
          <cell r="N1555">
            <v>8</v>
          </cell>
          <cell r="O1555" t="str">
            <v>สินเชื่อแก้ไขปัญหาหนี้นอกระบบPAS</v>
          </cell>
          <cell r="P1555" t="str">
            <v>1.บุคคลค้ำประกัน</v>
          </cell>
          <cell r="Q1555">
            <v>28322.92</v>
          </cell>
          <cell r="R1555">
            <v>5592.14</v>
          </cell>
          <cell r="S1555" t="str">
            <v>จังหวัดฮอด</v>
          </cell>
          <cell r="T1555" t="str">
            <v>ผบ1177</v>
          </cell>
          <cell r="U1555">
            <v>2562</v>
          </cell>
          <cell r="V1555" t="str">
            <v>ผบ.1311</v>
          </cell>
          <cell r="W1555">
            <v>2562</v>
          </cell>
          <cell r="X1555">
            <v>2</v>
          </cell>
          <cell r="Y1555">
            <v>12</v>
          </cell>
          <cell r="Z1555">
            <v>2562</v>
          </cell>
          <cell r="AA1555"/>
          <cell r="AB1555"/>
          <cell r="AC1555"/>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นางสาวสุพัตรา สุพรรณ์</v>
          </cell>
          <cell r="BM1555">
            <v>883262011848</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2399</v>
          </cell>
          <cell r="C1556">
            <v>1551</v>
          </cell>
          <cell r="D1556">
            <v>19</v>
          </cell>
          <cell r="E1556">
            <v>12</v>
          </cell>
          <cell r="F1556">
            <v>2566</v>
          </cell>
          <cell r="G1556">
            <v>340744005</v>
          </cell>
          <cell r="H1556"/>
          <cell r="I1556" t="str">
            <v>บ้านใหม่สามัคคี</v>
          </cell>
          <cell r="J1556"/>
          <cell r="K1556"/>
          <cell r="L1556" t="str">
            <v>จอมทอง</v>
          </cell>
          <cell r="M1556" t="str">
            <v>เชียงใหม่ 3</v>
          </cell>
          <cell r="N1556">
            <v>8</v>
          </cell>
          <cell r="O1556" t="str">
            <v>พัฒนาบนบท</v>
          </cell>
          <cell r="P1556" t="str">
            <v>1.บุคคลค้ำประกัน</v>
          </cell>
          <cell r="Q1556">
            <v>172593</v>
          </cell>
          <cell r="R1556">
            <v>159987</v>
          </cell>
          <cell r="S1556" t="str">
            <v>จังหวัดฮอด</v>
          </cell>
          <cell r="T1556" t="str">
            <v>ผบ62</v>
          </cell>
          <cell r="U1556">
            <v>2561</v>
          </cell>
          <cell r="V1556" t="str">
            <v>ผบ306</v>
          </cell>
          <cell r="W1556">
            <v>2561</v>
          </cell>
          <cell r="X1556"/>
          <cell r="Y1556"/>
          <cell r="Z1556"/>
          <cell r="AA1556">
            <v>15</v>
          </cell>
          <cell r="AB1556">
            <v>5</v>
          </cell>
          <cell r="AC1556">
            <v>2561</v>
          </cell>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 xml:space="preserve">บ้านใหม่สามัคคี </v>
          </cell>
          <cell r="BM1556">
            <v>0</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2400</v>
          </cell>
          <cell r="C1557">
            <v>1552</v>
          </cell>
          <cell r="D1557">
            <v>19</v>
          </cell>
          <cell r="E1557">
            <v>12</v>
          </cell>
          <cell r="F1557">
            <v>2566</v>
          </cell>
          <cell r="G1557">
            <v>800090366959</v>
          </cell>
          <cell r="H1557" t="str">
            <v>นางสาว</v>
          </cell>
          <cell r="I1557" t="str">
            <v>ภิรัญญา</v>
          </cell>
          <cell r="J1557" t="str">
            <v>แสงผึ้ง</v>
          </cell>
          <cell r="K1557">
            <v>1500200173409</v>
          </cell>
          <cell r="L1557" t="str">
            <v>จอมทอง</v>
          </cell>
          <cell r="M1557" t="str">
            <v>เชียงใหม่ 3</v>
          </cell>
          <cell r="N1557">
            <v>8</v>
          </cell>
          <cell r="O1557" t="str">
            <v>สินเชื่อแก้ไขปัญหาหนี้นอกระบบPAS</v>
          </cell>
          <cell r="P1557" t="str">
            <v>1.บุคคลค้ำประกัน</v>
          </cell>
          <cell r="Q1557">
            <v>44781.120000000003</v>
          </cell>
          <cell r="R1557">
            <v>7273.91</v>
          </cell>
          <cell r="S1557" t="str">
            <v>แขวงเชียงใหม่</v>
          </cell>
          <cell r="T1557" t="str">
            <v>ผบ3142</v>
          </cell>
          <cell r="U1557">
            <v>2563</v>
          </cell>
          <cell r="V1557" t="str">
            <v>ผบ.345</v>
          </cell>
          <cell r="W1557">
            <v>2564</v>
          </cell>
          <cell r="X1557">
            <v>1</v>
          </cell>
          <cell r="Y1557">
            <v>6</v>
          </cell>
          <cell r="Z1557">
            <v>2564</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นางสาวภิรัญญา แสงผึ้ง</v>
          </cell>
          <cell r="BM1557">
            <v>883263011147</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2401</v>
          </cell>
          <cell r="C1558">
            <v>1553</v>
          </cell>
          <cell r="D1558">
            <v>19</v>
          </cell>
          <cell r="E1558">
            <v>12</v>
          </cell>
          <cell r="F1558">
            <v>2566</v>
          </cell>
          <cell r="G1558">
            <v>800035365280</v>
          </cell>
          <cell r="H1558" t="str">
            <v>นางสาว</v>
          </cell>
          <cell r="I1558" t="str">
            <v>พัตรพิมล</v>
          </cell>
          <cell r="J1558" t="str">
            <v>ตานะเป็ง</v>
          </cell>
          <cell r="K1558">
            <v>3580400118858</v>
          </cell>
          <cell r="L1558" t="str">
            <v>จอมทอง</v>
          </cell>
          <cell r="M1558" t="str">
            <v>เชียงใหม่ 3</v>
          </cell>
          <cell r="N1558">
            <v>8</v>
          </cell>
          <cell r="O1558" t="str">
            <v>พัฒนาองค์กรชุมชน</v>
          </cell>
          <cell r="P1558" t="str">
            <v>1.บุคคลค้ำประกัน</v>
          </cell>
          <cell r="Q1558">
            <v>31044.240000000002</v>
          </cell>
          <cell r="R1558">
            <v>542.96</v>
          </cell>
          <cell r="S1558" t="str">
            <v>จังหวัดฮอด</v>
          </cell>
          <cell r="T1558" t="str">
            <v>ผบE263</v>
          </cell>
          <cell r="U1558">
            <v>2563</v>
          </cell>
          <cell r="V1558" t="str">
            <v>ผบE129</v>
          </cell>
          <cell r="W1558">
            <v>2563</v>
          </cell>
          <cell r="X1558">
            <v>13</v>
          </cell>
          <cell r="Y1558">
            <v>8</v>
          </cell>
          <cell r="Z1558">
            <v>2563</v>
          </cell>
          <cell r="AA1558"/>
          <cell r="AB1558"/>
          <cell r="AC1558"/>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นางสาวพัตรพิมล ตานะเป็ง</v>
          </cell>
          <cell r="BM1558">
            <v>883263011129</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2402</v>
          </cell>
          <cell r="C1559">
            <v>1554</v>
          </cell>
          <cell r="D1559">
            <v>19</v>
          </cell>
          <cell r="E1559">
            <v>12</v>
          </cell>
          <cell r="F1559">
            <v>2566</v>
          </cell>
          <cell r="G1559">
            <v>800059506983</v>
          </cell>
          <cell r="H1559" t="str">
            <v>นางสาว</v>
          </cell>
          <cell r="I1559" t="str">
            <v>บัณฑิตา</v>
          </cell>
          <cell r="J1559" t="str">
            <v>ไทยใหม่</v>
          </cell>
          <cell r="K1559">
            <v>3500200066927</v>
          </cell>
          <cell r="L1559" t="str">
            <v>จอมทอง</v>
          </cell>
          <cell r="M1559" t="str">
            <v>เชียงใหม่ 3</v>
          </cell>
          <cell r="N1559">
            <v>8</v>
          </cell>
          <cell r="O1559" t="str">
            <v>พัฒนาองค์กรชุมชน</v>
          </cell>
          <cell r="P1559" t="str">
            <v>1.บุคคลค้ำประกัน</v>
          </cell>
          <cell r="Q1559">
            <v>32314.87</v>
          </cell>
          <cell r="R1559">
            <v>9106.91</v>
          </cell>
          <cell r="S1559" t="str">
            <v>จังหวัดฮอด</v>
          </cell>
          <cell r="T1559" t="str">
            <v>ผบE157</v>
          </cell>
          <cell r="U1559">
            <v>2564</v>
          </cell>
          <cell r="V1559" t="str">
            <v>ผบE231</v>
          </cell>
          <cell r="W1559">
            <v>2564</v>
          </cell>
          <cell r="X1559"/>
          <cell r="Y1559"/>
          <cell r="Z1559"/>
          <cell r="AA1559">
            <v>29</v>
          </cell>
          <cell r="AB1559">
            <v>6</v>
          </cell>
          <cell r="AC1559">
            <v>2564</v>
          </cell>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นางสาวบัณฑิตา ไทยใหม่</v>
          </cell>
          <cell r="BM1559">
            <v>883263011131</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2403</v>
          </cell>
          <cell r="C1560">
            <v>1555</v>
          </cell>
          <cell r="D1560">
            <v>19</v>
          </cell>
          <cell r="E1560">
            <v>12</v>
          </cell>
          <cell r="F1560">
            <v>2566</v>
          </cell>
          <cell r="G1560">
            <v>800061227297</v>
          </cell>
          <cell r="H1560" t="str">
            <v>นาง</v>
          </cell>
          <cell r="I1560" t="str">
            <v>จิตตพิมพ์</v>
          </cell>
          <cell r="J1560" t="str">
            <v>ศรีคำนวล</v>
          </cell>
          <cell r="K1560">
            <v>3520100014925</v>
          </cell>
          <cell r="L1560" t="str">
            <v>จอมทอง</v>
          </cell>
          <cell r="M1560" t="str">
            <v>เชียงใหม่ 3</v>
          </cell>
          <cell r="N1560">
            <v>8</v>
          </cell>
          <cell r="O1560" t="str">
            <v>พัฒนาองค์กรชุมชน</v>
          </cell>
          <cell r="P1560" t="str">
            <v>1.บุคคลค้ำประกัน</v>
          </cell>
          <cell r="Q1560">
            <v>83267.81</v>
          </cell>
          <cell r="R1560">
            <v>25718.48</v>
          </cell>
          <cell r="S1560" t="str">
            <v>จังหวัดฮอด</v>
          </cell>
          <cell r="T1560" t="str">
            <v>ผบE262</v>
          </cell>
          <cell r="U1560">
            <v>2563</v>
          </cell>
          <cell r="V1560" t="str">
            <v>ผบE100</v>
          </cell>
          <cell r="W1560">
            <v>2563</v>
          </cell>
          <cell r="X1560">
            <v>6</v>
          </cell>
          <cell r="Y1560">
            <v>8</v>
          </cell>
          <cell r="Z1560">
            <v>2563</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นางจิตตพิมพ์ ศรีคำนวล</v>
          </cell>
          <cell r="BM1560">
            <v>883263011037</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2404</v>
          </cell>
          <cell r="C1561">
            <v>1556</v>
          </cell>
          <cell r="D1561">
            <v>19</v>
          </cell>
          <cell r="E1561">
            <v>12</v>
          </cell>
          <cell r="F1561">
            <v>2566</v>
          </cell>
          <cell r="G1561">
            <v>800073059449</v>
          </cell>
          <cell r="H1561" t="str">
            <v>นาย</v>
          </cell>
          <cell r="I1561" t="str">
            <v>ประสงค์</v>
          </cell>
          <cell r="J1561" t="str">
            <v>บูรณะ</v>
          </cell>
          <cell r="K1561">
            <v>3500200540114</v>
          </cell>
          <cell r="L1561" t="str">
            <v>จอมทอง</v>
          </cell>
          <cell r="M1561" t="str">
            <v>เชียงใหม่ 3</v>
          </cell>
          <cell r="N1561">
            <v>8</v>
          </cell>
          <cell r="O1561" t="str">
            <v>ธนาคารประชาชน</v>
          </cell>
          <cell r="P1561" t="str">
            <v>1.บุคคลค้ำประกัน</v>
          </cell>
          <cell r="Q1561">
            <v>71127.88</v>
          </cell>
          <cell r="R1561">
            <v>23847.62</v>
          </cell>
          <cell r="S1561" t="str">
            <v>จังหวัดฮอด</v>
          </cell>
          <cell r="T1561" t="str">
            <v>ผบE177</v>
          </cell>
          <cell r="U1561">
            <v>2566</v>
          </cell>
          <cell r="V1561" t="str">
            <v>ผบE489</v>
          </cell>
          <cell r="W1561">
            <v>2566</v>
          </cell>
          <cell r="X1561">
            <v>16</v>
          </cell>
          <cell r="Y1561">
            <v>5</v>
          </cell>
          <cell r="Z1561">
            <v>2566</v>
          </cell>
          <cell r="AA1561"/>
          <cell r="AB1561"/>
          <cell r="AC1561"/>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นายประสงค์ บูรณะ</v>
          </cell>
          <cell r="BM1561">
            <v>888165010604</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2405</v>
          </cell>
          <cell r="C1562">
            <v>1557</v>
          </cell>
          <cell r="D1562">
            <v>19</v>
          </cell>
          <cell r="E1562">
            <v>12</v>
          </cell>
          <cell r="F1562">
            <v>2566</v>
          </cell>
          <cell r="G1562">
            <v>800091638190</v>
          </cell>
          <cell r="H1562" t="str">
            <v>นางสาว</v>
          </cell>
          <cell r="I1562" t="str">
            <v>ณัฐธิดา</v>
          </cell>
          <cell r="J1562" t="str">
            <v>วรษายะ</v>
          </cell>
          <cell r="K1562">
            <v>1500200156741</v>
          </cell>
          <cell r="L1562" t="str">
            <v>จอมทอง</v>
          </cell>
          <cell r="M1562" t="str">
            <v>เชียงใหม่ 3</v>
          </cell>
          <cell r="N1562">
            <v>8</v>
          </cell>
          <cell r="O1562" t="str">
            <v>ธนาคารประชาชน</v>
          </cell>
          <cell r="P1562" t="str">
            <v>1.บุคคลค้ำประกัน</v>
          </cell>
          <cell r="Q1562">
            <v>43055</v>
          </cell>
          <cell r="R1562">
            <v>8846.25</v>
          </cell>
          <cell r="S1562" t="str">
            <v>แขวงเชียงใหม่</v>
          </cell>
          <cell r="T1562" t="str">
            <v>ผบ.7143</v>
          </cell>
          <cell r="U1562">
            <v>2563</v>
          </cell>
          <cell r="V1562" t="str">
            <v>ผบ.359</v>
          </cell>
          <cell r="W1562">
            <v>2564</v>
          </cell>
          <cell r="X1562"/>
          <cell r="Y1562"/>
          <cell r="Z1562"/>
          <cell r="AA1562">
            <v>1</v>
          </cell>
          <cell r="AB1562">
            <v>6</v>
          </cell>
          <cell r="AC1562">
            <v>2564</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นางสาวณัฐธิดา วรษายะ</v>
          </cell>
          <cell r="BM1562">
            <v>883263011141</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2406</v>
          </cell>
          <cell r="C1563">
            <v>1558</v>
          </cell>
          <cell r="D1563">
            <v>19</v>
          </cell>
          <cell r="E1563">
            <v>12</v>
          </cell>
          <cell r="F1563">
            <v>2566</v>
          </cell>
          <cell r="G1563">
            <v>800061226950</v>
          </cell>
          <cell r="H1563" t="str">
            <v>นางสาว</v>
          </cell>
          <cell r="I1563" t="str">
            <v>มาลี</v>
          </cell>
          <cell r="J1563" t="str">
            <v>เตชะตา</v>
          </cell>
          <cell r="K1563">
            <v>3500200668218</v>
          </cell>
          <cell r="L1563" t="str">
            <v>จอมทอง</v>
          </cell>
          <cell r="M1563" t="str">
            <v>เชียงใหม่ 3</v>
          </cell>
          <cell r="N1563">
            <v>8</v>
          </cell>
          <cell r="O1563" t="str">
            <v>พัฒนาองค์กรชุมชน</v>
          </cell>
          <cell r="P1563" t="str">
            <v>1.บุคคลค้ำประกัน</v>
          </cell>
          <cell r="Q1563">
            <v>35123.120000000003</v>
          </cell>
          <cell r="R1563">
            <v>7484.37</v>
          </cell>
          <cell r="S1563" t="str">
            <v>จังหวัดฮอด</v>
          </cell>
          <cell r="T1563" t="str">
            <v>ผบE243</v>
          </cell>
          <cell r="U1563">
            <v>2563</v>
          </cell>
          <cell r="V1563" t="str">
            <v>ผบE121</v>
          </cell>
          <cell r="W1563">
            <v>2563</v>
          </cell>
          <cell r="X1563"/>
          <cell r="Y1563"/>
          <cell r="Z1563"/>
          <cell r="AA1563">
            <v>13</v>
          </cell>
          <cell r="AB1563">
            <v>8</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นางสาวมาลี เตชะตา</v>
          </cell>
          <cell r="BM1563">
            <v>883263011130</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2407</v>
          </cell>
          <cell r="C1564">
            <v>1559</v>
          </cell>
          <cell r="D1564">
            <v>19</v>
          </cell>
          <cell r="E1564">
            <v>12</v>
          </cell>
          <cell r="F1564">
            <v>2566</v>
          </cell>
          <cell r="G1564">
            <v>800088539864</v>
          </cell>
          <cell r="H1564" t="str">
            <v>นาง</v>
          </cell>
          <cell r="I1564" t="str">
            <v>สมศรี</v>
          </cell>
          <cell r="J1564" t="str">
            <v>จันตะพรม</v>
          </cell>
          <cell r="K1564">
            <v>3500200379208</v>
          </cell>
          <cell r="L1564" t="str">
            <v>จอมทอง</v>
          </cell>
          <cell r="M1564" t="str">
            <v>เชียงใหม่ 3</v>
          </cell>
          <cell r="N1564">
            <v>8</v>
          </cell>
          <cell r="O1564" t="str">
            <v>พัฒนาผู้มีบัตรสวัสดิการแห่งรัฐ (PSA)</v>
          </cell>
          <cell r="P1564" t="str">
            <v>1.บุคคลค้ำประกัน</v>
          </cell>
          <cell r="Q1564">
            <v>37799.46</v>
          </cell>
          <cell r="R1564">
            <v>3034.5</v>
          </cell>
          <cell r="S1564" t="str">
            <v>แขวงเชียงใหม่</v>
          </cell>
          <cell r="T1564" t="str">
            <v>ผบE1028</v>
          </cell>
          <cell r="U1564">
            <v>2563</v>
          </cell>
          <cell r="V1564" t="str">
            <v>ผบE1332</v>
          </cell>
          <cell r="W1564">
            <v>2563</v>
          </cell>
          <cell r="X1564"/>
          <cell r="Y1564"/>
          <cell r="Z1564"/>
          <cell r="AA1564">
            <v>29</v>
          </cell>
          <cell r="AB1564">
            <v>9</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นางสมศรี จันตะพรม</v>
          </cell>
          <cell r="BM1564">
            <v>883263011139</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2408</v>
          </cell>
          <cell r="C1565">
            <v>1560</v>
          </cell>
          <cell r="D1565">
            <v>19</v>
          </cell>
          <cell r="E1565">
            <v>12</v>
          </cell>
          <cell r="F1565">
            <v>2566</v>
          </cell>
          <cell r="G1565">
            <v>800027092553</v>
          </cell>
          <cell r="H1565" t="str">
            <v>นาง</v>
          </cell>
          <cell r="I1565" t="str">
            <v>ฉัตรวลัยหรือหยดวลัย</v>
          </cell>
          <cell r="J1565" t="str">
            <v>ปิยพรชัยตระกูลหรือยศถามี</v>
          </cell>
          <cell r="K1565">
            <v>3501200398726</v>
          </cell>
          <cell r="L1565" t="str">
            <v>จอมทอง</v>
          </cell>
          <cell r="M1565" t="str">
            <v>เชียงใหม่ 3</v>
          </cell>
          <cell r="N1565">
            <v>8</v>
          </cell>
          <cell r="O1565" t="str">
            <v>สินชื่อสวัสดิ์การ</v>
          </cell>
          <cell r="P1565" t="str">
            <v>1.บุคคลค้ำประกัน</v>
          </cell>
          <cell r="Q1565">
            <v>53969.33</v>
          </cell>
          <cell r="R1565">
            <v>5493.3</v>
          </cell>
          <cell r="S1565" t="str">
            <v>จังหวัดฮอด</v>
          </cell>
          <cell r="T1565" t="str">
            <v>ผบE350</v>
          </cell>
          <cell r="U1565">
            <v>2563</v>
          </cell>
          <cell r="V1565" t="str">
            <v>ผบE190</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นางฉัตรวลัยหรือหยดวลัย ปิยพรชัยตระกูลหรือยศถามี</v>
          </cell>
          <cell r="BM1565">
            <v>883263011271</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2409</v>
          </cell>
          <cell r="C1566">
            <v>1561</v>
          </cell>
          <cell r="D1566">
            <v>19</v>
          </cell>
          <cell r="E1566">
            <v>12</v>
          </cell>
          <cell r="F1566">
            <v>2566</v>
          </cell>
          <cell r="G1566">
            <v>800090821680</v>
          </cell>
          <cell r="H1566" t="str">
            <v>นาง</v>
          </cell>
          <cell r="I1566" t="str">
            <v>ต้อย</v>
          </cell>
          <cell r="J1566" t="str">
            <v>กันทะมาลี</v>
          </cell>
          <cell r="K1566">
            <v>3500200575511</v>
          </cell>
          <cell r="L1566" t="str">
            <v>จอมทอง</v>
          </cell>
          <cell r="M1566" t="str">
            <v>เชียงใหม่ 3</v>
          </cell>
          <cell r="N1566">
            <v>8</v>
          </cell>
          <cell r="O1566" t="str">
            <v>สินเชื่อแก้ไขปัญหาหนี้นอกระบบPAS</v>
          </cell>
          <cell r="P1566" t="str">
            <v>1.บุคคลค้ำประกัน</v>
          </cell>
          <cell r="Q1566">
            <v>44162</v>
          </cell>
          <cell r="R1566">
            <v>4323.74</v>
          </cell>
          <cell r="S1566" t="str">
            <v>จังหวัดฮอด</v>
          </cell>
          <cell r="T1566" t="str">
            <v>ผบE349</v>
          </cell>
          <cell r="U1566">
            <v>2563</v>
          </cell>
          <cell r="V1566" t="str">
            <v>ผบE189</v>
          </cell>
          <cell r="W1566">
            <v>2563</v>
          </cell>
          <cell r="X1566"/>
          <cell r="Y1566"/>
          <cell r="Z1566"/>
          <cell r="AA1566">
            <v>20</v>
          </cell>
          <cell r="AB1566">
            <v>8</v>
          </cell>
          <cell r="AC1566">
            <v>2563</v>
          </cell>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cell r="BC1566"/>
          <cell r="BD1566"/>
          <cell r="BE1566"/>
          <cell r="BF1566"/>
          <cell r="BG1566"/>
          <cell r="BH1566"/>
          <cell r="BI1566"/>
          <cell r="BJ1566"/>
          <cell r="BK1566"/>
          <cell r="BL1566" t="str">
            <v>นางต้อย กันทะมาลี</v>
          </cell>
          <cell r="BM1566">
            <v>883263011272</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2410</v>
          </cell>
          <cell r="C1567">
            <v>1562</v>
          </cell>
          <cell r="D1567">
            <v>19</v>
          </cell>
          <cell r="E1567">
            <v>12</v>
          </cell>
          <cell r="F1567">
            <v>2566</v>
          </cell>
          <cell r="G1567">
            <v>800061457332</v>
          </cell>
          <cell r="H1567" t="str">
            <v>นาย</v>
          </cell>
          <cell r="I1567" t="str">
            <v>ธนากฤต</v>
          </cell>
          <cell r="J1567" t="str">
            <v>แสนใจบาล</v>
          </cell>
          <cell r="K1567">
            <v>3500200692984</v>
          </cell>
          <cell r="L1567" t="str">
            <v>จอมทอง</v>
          </cell>
          <cell r="M1567" t="str">
            <v>เชียงใหม่ 3</v>
          </cell>
          <cell r="N1567">
            <v>8</v>
          </cell>
          <cell r="O1567" t="str">
            <v>พัฒนาองค์กรชุมชน (รายบุคคล)</v>
          </cell>
          <cell r="P1567" t="str">
            <v>1.บุคคลค้ำประกัน</v>
          </cell>
          <cell r="Q1567">
            <v>41657.360000000001</v>
          </cell>
          <cell r="R1567">
            <v>15391.09</v>
          </cell>
          <cell r="S1567" t="str">
            <v>จังหวัดฮอด</v>
          </cell>
          <cell r="T1567" t="str">
            <v>ผบE156</v>
          </cell>
          <cell r="U1567">
            <v>2564</v>
          </cell>
          <cell r="V1567" t="str">
            <v>ผบE103</v>
          </cell>
          <cell r="W1567">
            <v>2564</v>
          </cell>
          <cell r="X1567">
            <v>8</v>
          </cell>
          <cell r="Y1567">
            <v>6</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t="str">
            <v>ยกเลิกสืบเนื่องจากชำระหนี้ปิดบัญชี 31/5/2567</v>
          </cell>
          <cell r="BC1567"/>
          <cell r="BD1567"/>
          <cell r="BE1567"/>
          <cell r="BF1567"/>
          <cell r="BG1567"/>
          <cell r="BH1567"/>
          <cell r="BI1567"/>
          <cell r="BJ1567"/>
          <cell r="BK1567"/>
          <cell r="BL1567" t="str">
            <v>นายธนากฤต แสนใจบาล</v>
          </cell>
          <cell r="BM1567">
            <v>883263011656</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2411</v>
          </cell>
          <cell r="C1568">
            <v>1563</v>
          </cell>
          <cell r="D1568">
            <v>19</v>
          </cell>
          <cell r="E1568">
            <v>12</v>
          </cell>
          <cell r="F1568">
            <v>2566</v>
          </cell>
          <cell r="G1568">
            <v>800058104087</v>
          </cell>
          <cell r="H1568" t="str">
            <v>นาย</v>
          </cell>
          <cell r="I1568" t="str">
            <v>เสาร์คำ</v>
          </cell>
          <cell r="J1568" t="str">
            <v>ลำยุ</v>
          </cell>
          <cell r="K1568">
            <v>3500200137492</v>
          </cell>
          <cell r="L1568" t="str">
            <v>จอมทอง</v>
          </cell>
          <cell r="M1568" t="str">
            <v>เชียงใหม่ 3</v>
          </cell>
          <cell r="N1568">
            <v>8</v>
          </cell>
          <cell r="O1568" t="str">
            <v>องค์กรชุมชนรายบุคคล</v>
          </cell>
          <cell r="P1568" t="str">
            <v>1.บุคคลค้ำประกัน</v>
          </cell>
          <cell r="Q1568">
            <v>77810.38</v>
          </cell>
          <cell r="R1568">
            <v>20545.099999999999</v>
          </cell>
          <cell r="S1568" t="str">
            <v>จังหวัดฮอด</v>
          </cell>
          <cell r="T1568" t="str">
            <v>ผบ534</v>
          </cell>
          <cell r="U1568">
            <v>2563</v>
          </cell>
          <cell r="V1568" t="str">
            <v>ผบ145</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นายเสาร์คำ ลำยุ</v>
          </cell>
          <cell r="BM1568">
            <v>883263011652</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2412</v>
          </cell>
          <cell r="C1569">
            <v>1564</v>
          </cell>
          <cell r="D1569">
            <v>19</v>
          </cell>
          <cell r="E1569">
            <v>12</v>
          </cell>
          <cell r="F1569">
            <v>2566</v>
          </cell>
          <cell r="G1569">
            <v>800049510558</v>
          </cell>
          <cell r="H1569" t="str">
            <v>นางสาว</v>
          </cell>
          <cell r="I1569" t="str">
            <v>อรัญญา</v>
          </cell>
          <cell r="J1569" t="str">
            <v>พรรณสุวรรณ์</v>
          </cell>
          <cell r="K1569">
            <v>3500200287672</v>
          </cell>
          <cell r="L1569" t="str">
            <v>จอมทอง</v>
          </cell>
          <cell r="M1569" t="str">
            <v>เชียงใหม่ 3</v>
          </cell>
          <cell r="N1569">
            <v>8</v>
          </cell>
          <cell r="O1569" t="str">
            <v>ธนาคารประชาชน</v>
          </cell>
          <cell r="P1569" t="str">
            <v>1.บุคคลค้ำประกัน</v>
          </cell>
          <cell r="Q1569">
            <v>40752.79</v>
          </cell>
          <cell r="R1569">
            <v>8566.09</v>
          </cell>
          <cell r="S1569" t="str">
            <v>จังหวัดฮอด</v>
          </cell>
          <cell r="T1569" t="str">
            <v>ผบ541</v>
          </cell>
          <cell r="U1569">
            <v>2563</v>
          </cell>
          <cell r="V1569" t="str">
            <v>ผบ14702</v>
          </cell>
          <cell r="W1569">
            <v>2564</v>
          </cell>
          <cell r="X1569">
            <v>10</v>
          </cell>
          <cell r="Y1569">
            <v>8</v>
          </cell>
          <cell r="Z1569">
            <v>2564</v>
          </cell>
          <cell r="AA1569"/>
          <cell r="AB1569"/>
          <cell r="AC1569"/>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นางสาวอรัญญา พรรณสุวรรณ์</v>
          </cell>
          <cell r="BM1569">
            <v>883263011651</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2413</v>
          </cell>
          <cell r="C1570">
            <v>1565</v>
          </cell>
          <cell r="D1570">
            <v>19</v>
          </cell>
          <cell r="E1570">
            <v>12</v>
          </cell>
          <cell r="F1570">
            <v>2566</v>
          </cell>
          <cell r="G1570">
            <v>800058092258</v>
          </cell>
          <cell r="H1570" t="str">
            <v>นาง</v>
          </cell>
          <cell r="I1570" t="str">
            <v>นิตยา</v>
          </cell>
          <cell r="J1570" t="str">
            <v>ศรีวิชัย</v>
          </cell>
          <cell r="K1570">
            <v>3500200141422</v>
          </cell>
          <cell r="L1570" t="str">
            <v>จอมทอง</v>
          </cell>
          <cell r="M1570" t="str">
            <v>เชียงใหม่ 3</v>
          </cell>
          <cell r="N1570">
            <v>8</v>
          </cell>
          <cell r="O1570" t="str">
            <v>พัฒนาองค์กรชุมชน (รายบุคคล)</v>
          </cell>
          <cell r="P1570" t="str">
            <v>1.บุคคลค้ำประกัน</v>
          </cell>
          <cell r="Q1570">
            <v>63152.71</v>
          </cell>
          <cell r="R1570">
            <v>14289.02</v>
          </cell>
          <cell r="S1570" t="str">
            <v>จังหวัดฮอด</v>
          </cell>
          <cell r="T1570" t="str">
            <v>ผบ538</v>
          </cell>
          <cell r="U1570">
            <v>2563</v>
          </cell>
          <cell r="V1570" t="str">
            <v>ผบ134</v>
          </cell>
          <cell r="W1570">
            <v>2564</v>
          </cell>
          <cell r="X1570"/>
          <cell r="Y1570"/>
          <cell r="Z1570"/>
          <cell r="AA1570">
            <v>10</v>
          </cell>
          <cell r="AB1570">
            <v>8</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นางนิตยา ศรีวิชัย</v>
          </cell>
          <cell r="BM1570">
            <v>883263011650</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2414</v>
          </cell>
          <cell r="C1571">
            <v>1566</v>
          </cell>
          <cell r="D1571">
            <v>19</v>
          </cell>
          <cell r="E1571">
            <v>12</v>
          </cell>
          <cell r="F1571">
            <v>2566</v>
          </cell>
          <cell r="G1571">
            <v>800058344865</v>
          </cell>
          <cell r="H1571" t="str">
            <v>นาง</v>
          </cell>
          <cell r="I1571" t="str">
            <v>อรุณี</v>
          </cell>
          <cell r="J1571" t="str">
            <v>กองบุญเกิด</v>
          </cell>
          <cell r="K1571">
            <v>3501200397908</v>
          </cell>
          <cell r="L1571" t="str">
            <v>จอมทอง</v>
          </cell>
          <cell r="M1571" t="str">
            <v>เชียงใหม่ 3</v>
          </cell>
          <cell r="N1571">
            <v>8</v>
          </cell>
          <cell r="O1571" t="str">
            <v>สินเชื่ออุปโภคบริโภคเพื่อสังคม</v>
          </cell>
          <cell r="P1571" t="str">
            <v>1.บุคคลค้ำประกัน</v>
          </cell>
          <cell r="Q1571">
            <v>78519.91</v>
          </cell>
          <cell r="R1571">
            <v>9050.9599999999991</v>
          </cell>
          <cell r="S1571" t="str">
            <v>แขวงเชียงใหม่</v>
          </cell>
          <cell r="T1571" t="str">
            <v>ผบ9140</v>
          </cell>
          <cell r="U1571">
            <v>2563</v>
          </cell>
          <cell r="V1571" t="str">
            <v>ผบ363</v>
          </cell>
          <cell r="W1571">
            <v>2564</v>
          </cell>
          <cell r="X1571"/>
          <cell r="Y1571"/>
          <cell r="Z1571"/>
          <cell r="AA1571">
            <v>1</v>
          </cell>
          <cell r="AB1571">
            <v>6</v>
          </cell>
          <cell r="AC1571">
            <v>2564</v>
          </cell>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นางอรุณี กองบุญเกิด</v>
          </cell>
          <cell r="BM1571">
            <v>883263011649</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2415</v>
          </cell>
          <cell r="C1572">
            <v>1567</v>
          </cell>
          <cell r="D1572">
            <v>19</v>
          </cell>
          <cell r="E1572">
            <v>12</v>
          </cell>
          <cell r="F1572">
            <v>2566</v>
          </cell>
          <cell r="G1572">
            <v>800013649945</v>
          </cell>
          <cell r="H1572" t="str">
            <v>นาง</v>
          </cell>
          <cell r="I1572" t="str">
            <v>บัวไข</v>
          </cell>
          <cell r="J1572" t="str">
            <v>ฤทธิ์เรืองโรจน์</v>
          </cell>
          <cell r="K1572">
            <v>3500300372175</v>
          </cell>
          <cell r="L1572" t="str">
            <v>จอมทอง</v>
          </cell>
          <cell r="M1572" t="str">
            <v>เชียงใหม่ 3</v>
          </cell>
          <cell r="N1572">
            <v>8</v>
          </cell>
          <cell r="O1572" t="str">
            <v>ธนาคารประชาชน</v>
          </cell>
          <cell r="P1572" t="str">
            <v>1.บุคคลค้ำประกัน</v>
          </cell>
          <cell r="Q1572">
            <v>71060.639999999999</v>
          </cell>
          <cell r="R1572">
            <v>11709.49</v>
          </cell>
          <cell r="S1572" t="str">
            <v>จังหวัดฮอด</v>
          </cell>
          <cell r="T1572" t="str">
            <v>ผบ535</v>
          </cell>
          <cell r="U1572">
            <v>2563</v>
          </cell>
          <cell r="V1572" t="str">
            <v>ผบ146</v>
          </cell>
          <cell r="W1572">
            <v>2564</v>
          </cell>
          <cell r="X1572">
            <v>10</v>
          </cell>
          <cell r="Y1572">
            <v>8</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นางบัวไข ฤทธิ์เรืองโรจน์</v>
          </cell>
          <cell r="BM1572">
            <v>883263011648</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2416</v>
          </cell>
          <cell r="C1573">
            <v>1568</v>
          </cell>
          <cell r="D1573">
            <v>19</v>
          </cell>
          <cell r="E1573">
            <v>12</v>
          </cell>
          <cell r="F1573">
            <v>2566</v>
          </cell>
          <cell r="G1573">
            <v>800091482607</v>
          </cell>
          <cell r="H1573" t="str">
            <v>นางสาว</v>
          </cell>
          <cell r="I1573" t="str">
            <v>สริญญา</v>
          </cell>
          <cell r="J1573" t="str">
            <v>ปวนแสนคำ</v>
          </cell>
          <cell r="K1573">
            <v>1500901368816</v>
          </cell>
          <cell r="L1573" t="str">
            <v>จอมทอง</v>
          </cell>
          <cell r="M1573" t="str">
            <v>เชียงใหม่ 3</v>
          </cell>
          <cell r="N1573">
            <v>8</v>
          </cell>
          <cell r="O1573" t="str">
            <v>ธนาคารประชาชน</v>
          </cell>
          <cell r="P1573" t="str">
            <v>1.บุคคลค้ำประกัน</v>
          </cell>
          <cell r="Q1573">
            <v>28788.9</v>
          </cell>
          <cell r="R1573">
            <v>3199.29</v>
          </cell>
          <cell r="S1573" t="str">
            <v>แขวงเชียงใหม่</v>
          </cell>
          <cell r="T1573" t="str">
            <v>ผบ7144</v>
          </cell>
          <cell r="U1573">
            <v>2563</v>
          </cell>
          <cell r="V1573" t="str">
            <v>ผบ342</v>
          </cell>
          <cell r="W1573">
            <v>2564</v>
          </cell>
          <cell r="X1573">
            <v>1</v>
          </cell>
          <cell r="Y1573">
            <v>6</v>
          </cell>
          <cell r="Z1573">
            <v>2564</v>
          </cell>
          <cell r="AA1573"/>
          <cell r="AB1573"/>
          <cell r="AC1573"/>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นางสาวสริญญา ปวนแสนคำ</v>
          </cell>
          <cell r="BM1573">
            <v>883263011642</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2417</v>
          </cell>
          <cell r="C1574">
            <v>1569</v>
          </cell>
          <cell r="D1574">
            <v>19</v>
          </cell>
          <cell r="E1574">
            <v>12</v>
          </cell>
          <cell r="F1574">
            <v>2566</v>
          </cell>
          <cell r="G1574">
            <v>800049619169</v>
          </cell>
          <cell r="H1574" t="str">
            <v>นางสาว</v>
          </cell>
          <cell r="I1574" t="str">
            <v>ทัศนีย์</v>
          </cell>
          <cell r="J1574" t="str">
            <v>ใจจันติ๊บ</v>
          </cell>
          <cell r="K1574">
            <v>1509900655714</v>
          </cell>
          <cell r="L1574" t="str">
            <v>จอมทอง</v>
          </cell>
          <cell r="M1574" t="str">
            <v>เชียงใหม่ 3</v>
          </cell>
          <cell r="N1574">
            <v>8</v>
          </cell>
          <cell r="O1574" t="str">
            <v>ไทรทอง</v>
          </cell>
          <cell r="P1574" t="str">
            <v>2.หลักทรัพย์ค้ำประกัน</v>
          </cell>
          <cell r="Q1574">
            <v>467964.54</v>
          </cell>
          <cell r="R1574">
            <v>70754.820000000007</v>
          </cell>
          <cell r="S1574" t="str">
            <v>จังหวัดฮอด</v>
          </cell>
          <cell r="T1574" t="str">
            <v>ผบE302</v>
          </cell>
          <cell r="U1574">
            <v>2566</v>
          </cell>
          <cell r="V1574" t="str">
            <v>ผบE352</v>
          </cell>
          <cell r="W1574">
            <v>2566</v>
          </cell>
          <cell r="X1574"/>
          <cell r="Y1574"/>
          <cell r="Z1574"/>
          <cell r="AA1574">
            <v>25</v>
          </cell>
          <cell r="AB1574">
            <v>4</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นางสาวทัศนีย์ ใจจันติ๊บ</v>
          </cell>
          <cell r="BM1574">
            <v>888165010511</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2418</v>
          </cell>
          <cell r="C1575">
            <v>1570</v>
          </cell>
          <cell r="D1575">
            <v>19</v>
          </cell>
          <cell r="E1575">
            <v>12</v>
          </cell>
          <cell r="F1575">
            <v>2566</v>
          </cell>
          <cell r="G1575">
            <v>800062768562</v>
          </cell>
          <cell r="H1575" t="str">
            <v>นาย</v>
          </cell>
          <cell r="I1575" t="str">
            <v>บุญธรรม</v>
          </cell>
          <cell r="J1575" t="str">
            <v>จีนะจุมปู</v>
          </cell>
          <cell r="K1575">
            <v>3500200591363</v>
          </cell>
          <cell r="L1575" t="str">
            <v>จอมทอง</v>
          </cell>
          <cell r="M1575" t="str">
            <v>เชียงใหม่ 3</v>
          </cell>
          <cell r="N1575">
            <v>8</v>
          </cell>
          <cell r="O1575" t="str">
            <v>พัฒนาองค์กรชุมชน (รายบุคคล)</v>
          </cell>
          <cell r="P1575" t="str">
            <v>1.บุคคลค้ำประกัน</v>
          </cell>
          <cell r="Q1575">
            <v>63855.63</v>
          </cell>
          <cell r="R1575">
            <v>17111.240000000002</v>
          </cell>
          <cell r="S1575" t="str">
            <v>จังหวัดฮอด</v>
          </cell>
          <cell r="T1575" t="str">
            <v>ผบE176</v>
          </cell>
          <cell r="U1575">
            <v>2566</v>
          </cell>
          <cell r="V1575" t="str">
            <v>ผบE465</v>
          </cell>
          <cell r="W1575">
            <v>2566</v>
          </cell>
          <cell r="X1575"/>
          <cell r="Y1575"/>
          <cell r="Z1575"/>
          <cell r="AA1575">
            <v>16</v>
          </cell>
          <cell r="AB1575">
            <v>5</v>
          </cell>
          <cell r="AC1575">
            <v>2566</v>
          </cell>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นายบุญธรรม จีนะจุมปู</v>
          </cell>
          <cell r="BM1575">
            <v>888165010504</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2419</v>
          </cell>
          <cell r="C1576">
            <v>1571</v>
          </cell>
          <cell r="D1576">
            <v>19</v>
          </cell>
          <cell r="E1576">
            <v>12</v>
          </cell>
          <cell r="F1576">
            <v>2566</v>
          </cell>
          <cell r="G1576">
            <v>800125439953</v>
          </cell>
          <cell r="H1576" t="str">
            <v>นาย</v>
          </cell>
          <cell r="I1576" t="str">
            <v>เจษฎา</v>
          </cell>
          <cell r="J1576" t="str">
            <v>หน่อแก้ว</v>
          </cell>
          <cell r="K1576">
            <v>1505200041175</v>
          </cell>
          <cell r="L1576" t="str">
            <v>จอมทอง</v>
          </cell>
          <cell r="M1576" t="str">
            <v>เชียงใหม่ 3</v>
          </cell>
          <cell r="N1576">
            <v>8</v>
          </cell>
          <cell r="O1576" t="str">
            <v>ธนาคารประชาชน</v>
          </cell>
          <cell r="P1576" t="str">
            <v>1.บุคคลค้ำประกัน</v>
          </cell>
          <cell r="Q1576">
            <v>46953.33</v>
          </cell>
          <cell r="R1576">
            <v>8965.59</v>
          </cell>
          <cell r="S1576" t="str">
            <v>แขวงเชียงใหม่</v>
          </cell>
          <cell r="T1576" t="str">
            <v>ผบE1174</v>
          </cell>
          <cell r="U1576">
            <v>2566</v>
          </cell>
          <cell r="V1576" t="str">
            <v>ผบE2957</v>
          </cell>
          <cell r="W1576">
            <v>2566</v>
          </cell>
          <cell r="X1576">
            <v>7</v>
          </cell>
          <cell r="Y1576">
            <v>5</v>
          </cell>
          <cell r="Z1576">
            <v>2566</v>
          </cell>
          <cell r="AA1576"/>
          <cell r="AB1576"/>
          <cell r="AC1576"/>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นายเจษฎา หน่อแก้ว</v>
          </cell>
          <cell r="BM1576">
            <v>888165010605</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2420</v>
          </cell>
          <cell r="C1577">
            <v>1572</v>
          </cell>
          <cell r="D1577">
            <v>19</v>
          </cell>
          <cell r="E1577">
            <v>12</v>
          </cell>
          <cell r="F1577">
            <v>2566</v>
          </cell>
          <cell r="G1577">
            <v>856353000115</v>
          </cell>
          <cell r="H1577" t="str">
            <v>นาย</v>
          </cell>
          <cell r="I1577" t="str">
            <v>ปฏิวัติ</v>
          </cell>
          <cell r="J1577" t="str">
            <v>ปู่แก้ว</v>
          </cell>
          <cell r="K1577">
            <v>3501800096607</v>
          </cell>
          <cell r="L1577" t="str">
            <v>อมก๋อย</v>
          </cell>
          <cell r="M1577" t="str">
            <v>เชียงใหม่ 3</v>
          </cell>
          <cell r="N1577">
            <v>8</v>
          </cell>
          <cell r="O1577" t="str">
            <v>พัฒนากลุ่มอาชีพ</v>
          </cell>
          <cell r="P1577" t="str">
            <v>1.บุคคลค้ำประกัน</v>
          </cell>
          <cell r="Q1577">
            <v>958721.14</v>
          </cell>
          <cell r="R1577">
            <v>124738.99</v>
          </cell>
          <cell r="S1577" t="str">
            <v>จังหวัดฮอด</v>
          </cell>
          <cell r="T1577" t="str">
            <v>ผบ775</v>
          </cell>
          <cell r="U1577">
            <v>2562</v>
          </cell>
          <cell r="V1577" t="str">
            <v>ผบ1016</v>
          </cell>
          <cell r="W1577">
            <v>2562</v>
          </cell>
          <cell r="X1577"/>
          <cell r="Y1577"/>
          <cell r="Z1577"/>
          <cell r="AA1577">
            <v>29</v>
          </cell>
          <cell r="AB1577">
            <v>10</v>
          </cell>
          <cell r="AC1577">
            <v>2562</v>
          </cell>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นายปฏิวัติ ปู่แก้ว</v>
          </cell>
          <cell r="BM1577">
            <v>883262010713</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2421</v>
          </cell>
          <cell r="C1578">
            <v>1573</v>
          </cell>
          <cell r="D1578">
            <v>19</v>
          </cell>
          <cell r="E1578">
            <v>12</v>
          </cell>
          <cell r="F1578">
            <v>2566</v>
          </cell>
          <cell r="G1578">
            <v>800027683401</v>
          </cell>
          <cell r="H1578" t="str">
            <v>นาง</v>
          </cell>
          <cell r="I1578" t="str">
            <v>จิดาภา</v>
          </cell>
          <cell r="J1578" t="str">
            <v>จันทร์ราชา</v>
          </cell>
          <cell r="K1578">
            <v>3650200352155</v>
          </cell>
          <cell r="L1578" t="str">
            <v>อมก๋อย</v>
          </cell>
          <cell r="M1578" t="str">
            <v>เชียงใหม่ 3</v>
          </cell>
          <cell r="N1578">
            <v>8</v>
          </cell>
          <cell r="O1578" t="str">
            <v>ห้องแถว</v>
          </cell>
          <cell r="P1578" t="str">
            <v>1.บุคคลค้ำประกัน</v>
          </cell>
          <cell r="Q1578">
            <v>312252.64</v>
          </cell>
          <cell r="R1578">
            <v>30366.49</v>
          </cell>
          <cell r="S1578" t="str">
            <v>จังหวัดเชียงใหม่</v>
          </cell>
          <cell r="T1578" t="str">
            <v>ผบ1165</v>
          </cell>
          <cell r="U1578">
            <v>2562</v>
          </cell>
          <cell r="V1578" t="str">
            <v>ผบ1748</v>
          </cell>
          <cell r="W1578">
            <v>2562</v>
          </cell>
          <cell r="X1578">
            <v>19</v>
          </cell>
          <cell r="Y1578">
            <v>8</v>
          </cell>
          <cell r="Z1578">
            <v>2562</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นางจิดาภา จันทร์ราชา</v>
          </cell>
          <cell r="BM1578">
            <v>883262010669</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2422</v>
          </cell>
          <cell r="C1579">
            <v>1574</v>
          </cell>
          <cell r="D1579">
            <v>19</v>
          </cell>
          <cell r="E1579">
            <v>12</v>
          </cell>
          <cell r="F1579">
            <v>2566</v>
          </cell>
          <cell r="G1579">
            <v>800029149260</v>
          </cell>
          <cell r="H1579" t="str">
            <v>นาย</v>
          </cell>
          <cell r="I1579" t="str">
            <v>สุรศักดิ์</v>
          </cell>
          <cell r="J1579" t="str">
            <v>กติกาชีวิน</v>
          </cell>
          <cell r="K1579">
            <v>3501800132603</v>
          </cell>
          <cell r="L1579" t="str">
            <v>อมก๋อย</v>
          </cell>
          <cell r="M1579" t="str">
            <v>เชียงใหม่ 3</v>
          </cell>
          <cell r="N1579">
            <v>8</v>
          </cell>
          <cell r="O1579" t="str">
            <v>ธนาคารประชาชน</v>
          </cell>
          <cell r="P1579" t="str">
            <v>1.บุคคลค้ำประกัน</v>
          </cell>
          <cell r="Q1579">
            <v>78361.320000000007</v>
          </cell>
          <cell r="R1579">
            <v>10983.6</v>
          </cell>
          <cell r="S1579" t="str">
            <v>จังหวัดฮอด</v>
          </cell>
          <cell r="T1579" t="str">
            <v>ผบE346</v>
          </cell>
          <cell r="U1579">
            <v>2563</v>
          </cell>
          <cell r="V1579" t="str">
            <v>ผบE186</v>
          </cell>
          <cell r="W1579">
            <v>2563</v>
          </cell>
          <cell r="X1579">
            <v>20</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นายสุรศักดิ์ กติกาชีวิน</v>
          </cell>
          <cell r="BM1579">
            <v>883263011054</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2423</v>
          </cell>
          <cell r="C1580">
            <v>1575</v>
          </cell>
          <cell r="D1580">
            <v>19</v>
          </cell>
          <cell r="E1580">
            <v>12</v>
          </cell>
          <cell r="F1580">
            <v>2566</v>
          </cell>
          <cell r="G1580">
            <v>800090775357</v>
          </cell>
          <cell r="H1580" t="str">
            <v>นาย</v>
          </cell>
          <cell r="I1580" t="str">
            <v>อุเทน</v>
          </cell>
          <cell r="J1580" t="str">
            <v>ทิพย์ธรรม</v>
          </cell>
          <cell r="K1580">
            <v>3501800093811</v>
          </cell>
          <cell r="L1580" t="str">
            <v>อมก๋อย</v>
          </cell>
          <cell r="M1580" t="str">
            <v>เชียงใหม่ 3</v>
          </cell>
          <cell r="N1580">
            <v>8</v>
          </cell>
          <cell r="O1580" t="str">
            <v>สินเชื่อแก้ไขปัญหาหนี้นอกระบบPAS</v>
          </cell>
          <cell r="P1580" t="str">
            <v>1.บุคคลค้ำประกัน</v>
          </cell>
          <cell r="Q1580">
            <v>48611</v>
          </cell>
          <cell r="R1580">
            <v>8268.1</v>
          </cell>
          <cell r="S1580" t="str">
            <v>จังหวัดฮอด</v>
          </cell>
          <cell r="T1580" t="str">
            <v>ผบE324</v>
          </cell>
          <cell r="U1580">
            <v>2563</v>
          </cell>
          <cell r="V1580" t="str">
            <v>ผบE166</v>
          </cell>
          <cell r="W1580">
            <v>2563</v>
          </cell>
          <cell r="X1580">
            <v>19</v>
          </cell>
          <cell r="Y1580">
            <v>8</v>
          </cell>
          <cell r="Z1580">
            <v>2563</v>
          </cell>
          <cell r="AA1580"/>
          <cell r="AB1580"/>
          <cell r="AC1580"/>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นายอุเทน ทิพย์ธรรม</v>
          </cell>
          <cell r="BM1580">
            <v>883263011063</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2424</v>
          </cell>
          <cell r="C1581">
            <v>1576</v>
          </cell>
          <cell r="D1581">
            <v>19</v>
          </cell>
          <cell r="E1581">
            <v>12</v>
          </cell>
          <cell r="F1581">
            <v>2566</v>
          </cell>
          <cell r="G1581">
            <v>800054069953</v>
          </cell>
          <cell r="H1581" t="str">
            <v>นาง</v>
          </cell>
          <cell r="I1581" t="str">
            <v>สุทิน</v>
          </cell>
          <cell r="J1581" t="str">
            <v>สุวรรณ</v>
          </cell>
          <cell r="K1581">
            <v>3501800006144</v>
          </cell>
          <cell r="L1581" t="str">
            <v>อมก๋อย</v>
          </cell>
          <cell r="M1581" t="str">
            <v>เชียงใหม่ 3</v>
          </cell>
          <cell r="N1581">
            <v>8</v>
          </cell>
          <cell r="O1581" t="str">
            <v>ธนาคารประชาชน</v>
          </cell>
          <cell r="P1581" t="str">
            <v>1.บุคคลค้ำประกัน</v>
          </cell>
          <cell r="Q1581">
            <v>62632</v>
          </cell>
          <cell r="R1581">
            <v>16701.14</v>
          </cell>
          <cell r="S1581" t="str">
            <v>จังหวัดฮอด</v>
          </cell>
          <cell r="T1581" t="str">
            <v>ผบE343</v>
          </cell>
          <cell r="U1581">
            <v>2563</v>
          </cell>
          <cell r="V1581" t="str">
            <v>ผบE183</v>
          </cell>
          <cell r="W1581">
            <v>2563</v>
          </cell>
          <cell r="X1581"/>
          <cell r="Y1581"/>
          <cell r="Z1581"/>
          <cell r="AA1581">
            <v>20</v>
          </cell>
          <cell r="AB1581">
            <v>8</v>
          </cell>
          <cell r="AC1581">
            <v>2563</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นางสุทิน สุวรรณ</v>
          </cell>
          <cell r="BM1581">
            <v>883263011060</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2425</v>
          </cell>
          <cell r="C1582">
            <v>1577</v>
          </cell>
          <cell r="D1582">
            <v>19</v>
          </cell>
          <cell r="E1582">
            <v>12</v>
          </cell>
          <cell r="F1582">
            <v>2566</v>
          </cell>
          <cell r="G1582">
            <v>800058887996</v>
          </cell>
          <cell r="H1582" t="str">
            <v>นาง</v>
          </cell>
          <cell r="I1582" t="str">
            <v>จุฑามาศ</v>
          </cell>
          <cell r="J1582" t="str">
            <v>คำภีระ</v>
          </cell>
          <cell r="K1582">
            <v>3500900403616</v>
          </cell>
          <cell r="L1582" t="str">
            <v>จอมทอง</v>
          </cell>
          <cell r="M1582" t="str">
            <v>เชียงใหม่ 3</v>
          </cell>
          <cell r="N1582">
            <v>8</v>
          </cell>
          <cell r="O1582" t="str">
            <v>องค์กรชุมชน</v>
          </cell>
          <cell r="P1582" t="str">
            <v>1.บุคคลค้ำประกัน</v>
          </cell>
          <cell r="Q1582">
            <v>81564.649999999994</v>
          </cell>
          <cell r="R1582">
            <v>15745.68</v>
          </cell>
          <cell r="S1582" t="str">
            <v>จังหวัดฮอด</v>
          </cell>
          <cell r="T1582" t="str">
            <v>ผบ1143</v>
          </cell>
          <cell r="U1582">
            <v>2562</v>
          </cell>
          <cell r="V1582" t="str">
            <v>ผบ1128</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นางจุฑามาศ คำภีระ</v>
          </cell>
          <cell r="BM1582">
            <v>883262011824</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2426</v>
          </cell>
          <cell r="C1583">
            <v>1578</v>
          </cell>
          <cell r="D1583">
            <v>19</v>
          </cell>
          <cell r="E1583">
            <v>12</v>
          </cell>
          <cell r="F1583">
            <v>2566</v>
          </cell>
          <cell r="G1583">
            <v>800058887970</v>
          </cell>
          <cell r="H1583" t="str">
            <v>นาง</v>
          </cell>
          <cell r="I1583" t="str">
            <v>บัวคลี่</v>
          </cell>
          <cell r="J1583" t="str">
            <v>สมสิงห์คำ</v>
          </cell>
          <cell r="K1583">
            <v>3500200636456</v>
          </cell>
          <cell r="L1583" t="str">
            <v>จอมทอง</v>
          </cell>
          <cell r="M1583" t="str">
            <v>เชียงใหม่ 3</v>
          </cell>
          <cell r="N1583">
            <v>8</v>
          </cell>
          <cell r="O1583" t="str">
            <v>องค์กรชุมชน</v>
          </cell>
          <cell r="P1583" t="str">
            <v>1.บุคคลค้ำประกัน</v>
          </cell>
          <cell r="Q1583">
            <v>77282.41</v>
          </cell>
          <cell r="R1583">
            <v>16538.310000000001</v>
          </cell>
          <cell r="S1583" t="str">
            <v>จังหวัดฮอด</v>
          </cell>
          <cell r="T1583" t="str">
            <v>ผบ1156</v>
          </cell>
          <cell r="U1583">
            <v>2562</v>
          </cell>
          <cell r="V1583" t="str">
            <v>ผบ1112</v>
          </cell>
          <cell r="W1583">
            <v>2562</v>
          </cell>
          <cell r="X1583"/>
          <cell r="Y1583"/>
          <cell r="Z1583"/>
          <cell r="AA1583">
            <v>18</v>
          </cell>
          <cell r="AB1583">
            <v>11</v>
          </cell>
          <cell r="AC1583">
            <v>2562</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นางบัวคลี่ สมสิงห์คำ</v>
          </cell>
          <cell r="BM1583">
            <v>883262011825</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2427</v>
          </cell>
          <cell r="C1584">
            <v>1579</v>
          </cell>
          <cell r="D1584">
            <v>19</v>
          </cell>
          <cell r="E1584">
            <v>12</v>
          </cell>
          <cell r="F1584">
            <v>2566</v>
          </cell>
          <cell r="G1584">
            <v>800058589410</v>
          </cell>
          <cell r="H1584" t="str">
            <v>นาย</v>
          </cell>
          <cell r="I1584" t="str">
            <v>ณรงค์</v>
          </cell>
          <cell r="J1584" t="str">
            <v>เดชดง</v>
          </cell>
          <cell r="K1584">
            <v>1509900289971</v>
          </cell>
          <cell r="L1584" t="str">
            <v>จอมทอง</v>
          </cell>
          <cell r="M1584" t="str">
            <v>เชียงใหม่ 3</v>
          </cell>
          <cell r="N1584">
            <v>8</v>
          </cell>
          <cell r="O1584" t="str">
            <v>ธนาคารประชาชน</v>
          </cell>
          <cell r="P1584" t="str">
            <v>1.บุคคลค้ำประกัน</v>
          </cell>
          <cell r="Q1584">
            <v>64434</v>
          </cell>
          <cell r="R1584">
            <v>28844.73</v>
          </cell>
          <cell r="S1584" t="str">
            <v>จังหวัดลำพูน</v>
          </cell>
          <cell r="T1584" t="str">
            <v>ผบE615</v>
          </cell>
          <cell r="U1584">
            <v>2564</v>
          </cell>
          <cell r="V1584" t="str">
            <v>ผบE999</v>
          </cell>
          <cell r="W1584">
            <v>2564</v>
          </cell>
          <cell r="X1584"/>
          <cell r="Y1584"/>
          <cell r="Z1584"/>
          <cell r="AA1584">
            <v>26</v>
          </cell>
          <cell r="AB1584">
            <v>8</v>
          </cell>
          <cell r="AC1584">
            <v>2564</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นายณรงค์ เดชดง</v>
          </cell>
          <cell r="BM1584">
            <v>883263011049</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2428</v>
          </cell>
          <cell r="C1585">
            <v>1580</v>
          </cell>
          <cell r="D1585">
            <v>19</v>
          </cell>
          <cell r="E1585">
            <v>12</v>
          </cell>
          <cell r="F1585">
            <v>2566</v>
          </cell>
          <cell r="G1585">
            <v>800043122772</v>
          </cell>
          <cell r="H1585" t="str">
            <v>นาย</v>
          </cell>
          <cell r="I1585" t="str">
            <v>ไสว</v>
          </cell>
          <cell r="J1585" t="str">
            <v>ทาสี</v>
          </cell>
          <cell r="K1585">
            <v>3500200061950</v>
          </cell>
          <cell r="L1585" t="str">
            <v>จอมทอง</v>
          </cell>
          <cell r="M1585" t="str">
            <v>เชียงใหม่ 3</v>
          </cell>
          <cell r="N1585">
            <v>8</v>
          </cell>
          <cell r="O1585" t="str">
            <v>ธนาคารประชาชน</v>
          </cell>
          <cell r="P1585" t="str">
            <v>1.บุคคลค้ำประกัน</v>
          </cell>
          <cell r="Q1585">
            <v>56728.959999999999</v>
          </cell>
          <cell r="R1585">
            <v>7144.55</v>
          </cell>
          <cell r="S1585" t="str">
            <v>จังหวัดฮอด</v>
          </cell>
          <cell r="T1585" t="str">
            <v>ผบ1136</v>
          </cell>
          <cell r="U1585">
            <v>2562</v>
          </cell>
          <cell r="V1585" t="str">
            <v>ผบ1134</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2429</v>
          </cell>
          <cell r="C1586">
            <v>1581</v>
          </cell>
          <cell r="D1586">
            <v>19</v>
          </cell>
          <cell r="E1586">
            <v>12</v>
          </cell>
          <cell r="F1586">
            <v>2566</v>
          </cell>
          <cell r="G1586">
            <v>800059505365</v>
          </cell>
          <cell r="H1586" t="str">
            <v>นาย</v>
          </cell>
          <cell r="I1586" t="str">
            <v>ไสว</v>
          </cell>
          <cell r="J1586" t="str">
            <v>ทาสี</v>
          </cell>
          <cell r="K1586">
            <v>3500200061950</v>
          </cell>
          <cell r="L1586" t="str">
            <v>จอมทอง</v>
          </cell>
          <cell r="M1586" t="str">
            <v>เชียงใหม่ 3</v>
          </cell>
          <cell r="N1586">
            <v>8</v>
          </cell>
          <cell r="O1586" t="str">
            <v>องค์กรชุมชน</v>
          </cell>
          <cell r="P1586" t="str">
            <v>1.บุคคลค้ำประกัน</v>
          </cell>
          <cell r="Q1586">
            <v>80660.75</v>
          </cell>
          <cell r="R1586">
            <v>16485.84</v>
          </cell>
          <cell r="S1586" t="str">
            <v>จังหวัดฮอด</v>
          </cell>
          <cell r="T1586" t="str">
            <v>ผบ1135</v>
          </cell>
          <cell r="U1586">
            <v>2562</v>
          </cell>
          <cell r="V1586" t="str">
            <v>ผบ1133</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นายไสว ทาสี</v>
          </cell>
          <cell r="BM1586">
            <v>883262011828</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2430</v>
          </cell>
          <cell r="C1587">
            <v>1582</v>
          </cell>
          <cell r="D1587">
            <v>19</v>
          </cell>
          <cell r="E1587">
            <v>12</v>
          </cell>
          <cell r="F1587">
            <v>2566</v>
          </cell>
          <cell r="G1587">
            <v>800074278709</v>
          </cell>
          <cell r="H1587" t="str">
            <v>นาย</v>
          </cell>
          <cell r="I1587" t="str">
            <v>สุทธิศักดิ์</v>
          </cell>
          <cell r="J1587" t="str">
            <v>ขัดก๋า</v>
          </cell>
          <cell r="K1587">
            <v>1500200165236</v>
          </cell>
          <cell r="L1587" t="str">
            <v>จอมทอง</v>
          </cell>
          <cell r="M1587" t="str">
            <v>เชียงใหม่ 3</v>
          </cell>
          <cell r="N1587">
            <v>8</v>
          </cell>
          <cell r="O1587" t="str">
            <v>ธนาคารประชาชน</v>
          </cell>
          <cell r="P1587" t="str">
            <v>1.บุคคลค้ำประกัน</v>
          </cell>
          <cell r="Q1587">
            <v>30000</v>
          </cell>
          <cell r="R1587">
            <v>7150.08</v>
          </cell>
          <cell r="S1587" t="str">
            <v>จังหวัดฮอด</v>
          </cell>
          <cell r="T1587" t="str">
            <v>ผบ1165</v>
          </cell>
          <cell r="U1587">
            <v>2562</v>
          </cell>
          <cell r="V1587" t="str">
            <v>ผบ1140</v>
          </cell>
          <cell r="W1587">
            <v>2562</v>
          </cell>
          <cell r="X1587"/>
          <cell r="Y1587"/>
          <cell r="Z1587"/>
          <cell r="AA1587">
            <v>18</v>
          </cell>
          <cell r="AB1587">
            <v>11</v>
          </cell>
          <cell r="AC1587">
            <v>2562</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นายสุทธิศักดิ์ ขัดก๋า</v>
          </cell>
          <cell r="BM1587">
            <v>883262011827</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2431</v>
          </cell>
          <cell r="C1588">
            <v>1583</v>
          </cell>
          <cell r="D1588">
            <v>19</v>
          </cell>
          <cell r="E1588">
            <v>12</v>
          </cell>
          <cell r="F1588">
            <v>2566</v>
          </cell>
          <cell r="G1588">
            <v>800033424121</v>
          </cell>
          <cell r="H1588" t="str">
            <v>นาย</v>
          </cell>
          <cell r="I1588" t="str">
            <v>อิทธิพล</v>
          </cell>
          <cell r="J1588" t="str">
            <v>สายกันธา</v>
          </cell>
          <cell r="K1588">
            <v>3501500490440</v>
          </cell>
          <cell r="L1588" t="str">
            <v>จอมทอง</v>
          </cell>
          <cell r="M1588" t="str">
            <v>เชียงใหม่ 3</v>
          </cell>
          <cell r="N1588">
            <v>8</v>
          </cell>
          <cell r="O1588" t="str">
            <v>ธนาคารประชาชน</v>
          </cell>
          <cell r="P1588" t="str">
            <v>1.บุคคลค้ำประกัน</v>
          </cell>
          <cell r="Q1588">
            <v>82348.62</v>
          </cell>
          <cell r="R1588">
            <v>24546.9</v>
          </cell>
          <cell r="S1588" t="str">
            <v>แขวงเชียงใหม่</v>
          </cell>
          <cell r="T1588" t="str">
            <v>ผบ527</v>
          </cell>
          <cell r="U1588">
            <v>2564</v>
          </cell>
          <cell r="V1588" t="str">
            <v>ผบ1074</v>
          </cell>
          <cell r="W1588">
            <v>2564</v>
          </cell>
          <cell r="X1588"/>
          <cell r="Y1588"/>
          <cell r="Z1588"/>
          <cell r="AA1588">
            <v>6</v>
          </cell>
          <cell r="AB1588">
            <v>7</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นายอิทธิพล สายกันธา</v>
          </cell>
          <cell r="BM1588">
            <v>883263011046</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2432</v>
          </cell>
          <cell r="C1589">
            <v>1584</v>
          </cell>
          <cell r="D1589">
            <v>19</v>
          </cell>
          <cell r="E1589">
            <v>12</v>
          </cell>
          <cell r="F1589">
            <v>2566</v>
          </cell>
          <cell r="G1589">
            <v>800049442992</v>
          </cell>
          <cell r="H1589" t="str">
            <v>นาย</v>
          </cell>
          <cell r="I1589" t="str">
            <v>วิรัตน์</v>
          </cell>
          <cell r="J1589" t="str">
            <v>พงศ์พนาชีวิน</v>
          </cell>
          <cell r="K1589">
            <v>2500200001240</v>
          </cell>
          <cell r="L1589" t="str">
            <v>จอมทอง</v>
          </cell>
          <cell r="M1589" t="str">
            <v>เชียงใหม่ 3</v>
          </cell>
          <cell r="N1589">
            <v>8</v>
          </cell>
          <cell r="O1589" t="str">
            <v>ธนาคารประชาชน</v>
          </cell>
          <cell r="P1589" t="str">
            <v>1.บุคคลค้ำประกัน</v>
          </cell>
          <cell r="Q1589">
            <v>51512.58</v>
          </cell>
          <cell r="R1589">
            <v>16093.91</v>
          </cell>
          <cell r="S1589" t="str">
            <v>จังหวัดฮอด</v>
          </cell>
          <cell r="T1589" t="str">
            <v>ผบ539</v>
          </cell>
          <cell r="U1589">
            <v>2563</v>
          </cell>
          <cell r="V1589" t="str">
            <v>ผบ161</v>
          </cell>
          <cell r="W1589">
            <v>2564</v>
          </cell>
          <cell r="X1589"/>
          <cell r="Y1589"/>
          <cell r="Z1589"/>
          <cell r="AA1589">
            <v>24</v>
          </cell>
          <cell r="AB1589">
            <v>8</v>
          </cell>
          <cell r="AC1589">
            <v>2564</v>
          </cell>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นายวิรัตน์ พงศ์พนาชีวิน</v>
          </cell>
          <cell r="BM1589">
            <v>883263011267</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2433</v>
          </cell>
          <cell r="C1590">
            <v>1585</v>
          </cell>
          <cell r="D1590">
            <v>19</v>
          </cell>
          <cell r="E1590">
            <v>12</v>
          </cell>
          <cell r="F1590">
            <v>2566</v>
          </cell>
          <cell r="G1590">
            <v>800067572381</v>
          </cell>
          <cell r="H1590" t="str">
            <v>นาย</v>
          </cell>
          <cell r="I1590" t="str">
            <v>สุทัศน์</v>
          </cell>
          <cell r="J1590" t="str">
            <v>บุญทา</v>
          </cell>
          <cell r="K1590">
            <v>3500200517198</v>
          </cell>
          <cell r="L1590" t="str">
            <v>จอมทอง</v>
          </cell>
          <cell r="M1590" t="str">
            <v>เชียงใหม่ 3</v>
          </cell>
          <cell r="N1590">
            <v>8</v>
          </cell>
          <cell r="O1590" t="str">
            <v>ธนาคารประชาชน</v>
          </cell>
          <cell r="P1590" t="str">
            <v>1.บุคคลค้ำประกัน</v>
          </cell>
          <cell r="Q1590">
            <v>42996.06</v>
          </cell>
          <cell r="R1590">
            <v>12966.29</v>
          </cell>
          <cell r="S1590" t="str">
            <v>จังหวัดฮอด</v>
          </cell>
          <cell r="T1590" t="str">
            <v>ผบ.1168</v>
          </cell>
          <cell r="U1590">
            <v>2562</v>
          </cell>
          <cell r="V1590" t="str">
            <v>ผบ.1308</v>
          </cell>
          <cell r="W1590">
            <v>2562</v>
          </cell>
          <cell r="X1590">
            <v>2</v>
          </cell>
          <cell r="Y1590">
            <v>12</v>
          </cell>
          <cell r="Z1590">
            <v>2562</v>
          </cell>
          <cell r="AA1590"/>
          <cell r="AB1590"/>
          <cell r="AC1590"/>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นายสุทัศน์ บุญทา</v>
          </cell>
          <cell r="BM1590">
            <v>883262011834</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2434</v>
          </cell>
          <cell r="C1591">
            <v>1586</v>
          </cell>
          <cell r="D1591">
            <v>19</v>
          </cell>
          <cell r="E1591">
            <v>12</v>
          </cell>
          <cell r="F1591">
            <v>2566</v>
          </cell>
          <cell r="G1591">
            <v>800043581399</v>
          </cell>
          <cell r="H1591" t="str">
            <v>นาย</v>
          </cell>
          <cell r="I1591" t="str">
            <v>เอกถวัลย์</v>
          </cell>
          <cell r="J1591" t="str">
            <v>โยมนา</v>
          </cell>
          <cell r="K1591">
            <v>3500200538519</v>
          </cell>
          <cell r="L1591" t="str">
            <v>จอมทอง</v>
          </cell>
          <cell r="M1591" t="str">
            <v>เชียงใหม่ 3</v>
          </cell>
          <cell r="N1591">
            <v>8</v>
          </cell>
          <cell r="O1591" t="str">
            <v>ธนาคารประชาชน</v>
          </cell>
          <cell r="P1591" t="str">
            <v>1.บุคคลค้ำประกัน</v>
          </cell>
          <cell r="Q1591">
            <v>65552</v>
          </cell>
          <cell r="R1591">
            <v>12818.65</v>
          </cell>
          <cell r="S1591" t="str">
            <v>จังหวัดฮอด</v>
          </cell>
          <cell r="T1591" t="str">
            <v>ผบ.1180</v>
          </cell>
          <cell r="U1591">
            <v>2562</v>
          </cell>
          <cell r="V1591" t="str">
            <v>ผบ.1150</v>
          </cell>
          <cell r="W1591">
            <v>2562</v>
          </cell>
          <cell r="X1591"/>
          <cell r="Y1591"/>
          <cell r="Z1591"/>
          <cell r="AA1591">
            <v>18</v>
          </cell>
          <cell r="AB1591">
            <v>11</v>
          </cell>
          <cell r="AC1591">
            <v>2562</v>
          </cell>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cell r="BC1591"/>
          <cell r="BD1591"/>
          <cell r="BE1591"/>
          <cell r="BF1591"/>
          <cell r="BG1591"/>
          <cell r="BH1591"/>
          <cell r="BI1591"/>
          <cell r="BJ1591"/>
          <cell r="BK1591"/>
          <cell r="BL1591" t="str">
            <v>นายเอกถวัลย์ โยมนา</v>
          </cell>
          <cell r="BM1591">
            <v>883262011836</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2435</v>
          </cell>
          <cell r="C1592">
            <v>1587</v>
          </cell>
          <cell r="D1592">
            <v>23</v>
          </cell>
          <cell r="E1592">
            <v>1</v>
          </cell>
          <cell r="F1592">
            <v>2567</v>
          </cell>
          <cell r="G1592">
            <v>800032568506</v>
          </cell>
          <cell r="H1592" t="str">
            <v>นาย</v>
          </cell>
          <cell r="I1592" t="str">
            <v>มงคล</v>
          </cell>
          <cell r="J1592" t="str">
            <v>บุตรต๊ะ</v>
          </cell>
          <cell r="K1592"/>
          <cell r="L1592" t="str">
            <v>จอมทอง</v>
          </cell>
          <cell r="M1592" t="str">
            <v>เชียงใหม่ 3</v>
          </cell>
          <cell r="N1592">
            <v>8</v>
          </cell>
          <cell r="O1592"/>
          <cell r="P1592"/>
          <cell r="Q1592"/>
          <cell r="R1592"/>
          <cell r="S1592" t="str">
            <v>จังหวัดฮอด</v>
          </cell>
          <cell r="T1592" t="str">
            <v>ผบ.1468</v>
          </cell>
          <cell r="U1592">
            <v>2561</v>
          </cell>
          <cell r="V1592" t="str">
            <v>ผบ.139</v>
          </cell>
          <cell r="W1592">
            <v>2562</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t="str">
            <v>ตั้งแฟ้มเพื่อวางเงิน</v>
          </cell>
          <cell r="BC1592"/>
          <cell r="BD1592"/>
          <cell r="BE1592"/>
          <cell r="BF1592"/>
          <cell r="BG1592"/>
          <cell r="BH1592"/>
          <cell r="BI1592"/>
          <cell r="BJ1592"/>
          <cell r="BK1592"/>
          <cell r="BL1592" t="str">
            <v>นายมงคล บุตรต๊ะ</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2436</v>
          </cell>
          <cell r="C1593">
            <v>1588</v>
          </cell>
          <cell r="D1593">
            <v>23</v>
          </cell>
          <cell r="E1593">
            <v>1</v>
          </cell>
          <cell r="F1593">
            <v>2567</v>
          </cell>
          <cell r="G1593">
            <v>800031141891</v>
          </cell>
          <cell r="H1593" t="str">
            <v>นาย</v>
          </cell>
          <cell r="I1593" t="str">
            <v>อุ่นคำ</v>
          </cell>
          <cell r="J1593" t="str">
            <v>คำมูล</v>
          </cell>
          <cell r="K1593"/>
          <cell r="L1593" t="str">
            <v>ดอยเต่า</v>
          </cell>
          <cell r="M1593" t="str">
            <v>เชียงใหม่ 3</v>
          </cell>
          <cell r="N1593">
            <v>8</v>
          </cell>
          <cell r="O1593"/>
          <cell r="P1593"/>
          <cell r="Q1593"/>
          <cell r="R1593"/>
          <cell r="S1593" t="str">
            <v>จังหวัดฮอด</v>
          </cell>
          <cell r="T1593" t="str">
            <v>ผบ.1328</v>
          </cell>
          <cell r="U1593">
            <v>2559</v>
          </cell>
          <cell r="V1593" t="str">
            <v>ผบ.1474</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นายอุ่นคำ คำมูล</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2437</v>
          </cell>
          <cell r="C1594">
            <v>1589</v>
          </cell>
          <cell r="D1594">
            <v>23</v>
          </cell>
          <cell r="E1594">
            <v>1</v>
          </cell>
          <cell r="F1594">
            <v>2567</v>
          </cell>
          <cell r="G1594">
            <v>859053000922</v>
          </cell>
          <cell r="H1594" t="str">
            <v>นางสาว</v>
          </cell>
          <cell r="I1594" t="str">
            <v>สายฝน</v>
          </cell>
          <cell r="J1594" t="str">
            <v>ศรีสกุลดสาวภาคย์</v>
          </cell>
          <cell r="K1594"/>
          <cell r="L1594" t="str">
            <v>ดอยเต่า</v>
          </cell>
          <cell r="M1594" t="str">
            <v>เชียงใหม่ 3</v>
          </cell>
          <cell r="N1594">
            <v>8</v>
          </cell>
          <cell r="O1594"/>
          <cell r="P1594"/>
          <cell r="Q1594"/>
          <cell r="R1594"/>
          <cell r="S1594" t="str">
            <v>จังหวัดฮอด</v>
          </cell>
          <cell r="T1594" t="str">
            <v>ผบ.22</v>
          </cell>
          <cell r="U1594">
            <v>2559</v>
          </cell>
          <cell r="V1594" t="str">
            <v>ผบ.119</v>
          </cell>
          <cell r="W1594">
            <v>2559</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นางสาวสายฝน ศรีสกุลดสาวภาคย์</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2438</v>
          </cell>
          <cell r="C1595">
            <v>1590</v>
          </cell>
          <cell r="D1595">
            <v>23</v>
          </cell>
          <cell r="E1595">
            <v>1</v>
          </cell>
          <cell r="F1595">
            <v>2567</v>
          </cell>
          <cell r="G1595">
            <v>800023546487</v>
          </cell>
          <cell r="H1595" t="str">
            <v>นาง</v>
          </cell>
          <cell r="I1595" t="str">
            <v>ทองเหรียญ</v>
          </cell>
          <cell r="J1595" t="str">
            <v>แสนปัญญา</v>
          </cell>
          <cell r="K1595"/>
          <cell r="L1595" t="str">
            <v>ฮอด</v>
          </cell>
          <cell r="M1595" t="str">
            <v>เชียงใหม่ 3</v>
          </cell>
          <cell r="N1595">
            <v>8</v>
          </cell>
          <cell r="O1595"/>
          <cell r="P1595"/>
          <cell r="Q1595"/>
          <cell r="R1595"/>
          <cell r="S1595" t="str">
            <v>จังหวัดฮอด</v>
          </cell>
          <cell r="T1595" t="str">
            <v>ผบ.597</v>
          </cell>
          <cell r="U1595">
            <v>2558</v>
          </cell>
          <cell r="V1595" t="str">
            <v>ผบ.600</v>
          </cell>
          <cell r="W1595">
            <v>2558</v>
          </cell>
          <cell r="X1595"/>
          <cell r="Y1595"/>
          <cell r="Z1595"/>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นางทองเหรียญ แสนปัญญา</v>
          </cell>
          <cell r="BM1595">
            <v>0</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2439</v>
          </cell>
          <cell r="C1596">
            <v>1591</v>
          </cell>
          <cell r="D1596">
            <v>25</v>
          </cell>
          <cell r="E1596">
            <v>1</v>
          </cell>
          <cell r="F1596">
            <v>2567</v>
          </cell>
          <cell r="G1596" t="str">
            <v>800056042438,
 800077713405</v>
          </cell>
          <cell r="H1596" t="str">
            <v>นางสาว</v>
          </cell>
          <cell r="I1596" t="str">
            <v>พรพิมล</v>
          </cell>
          <cell r="J1596" t="str">
            <v>ดีนะ</v>
          </cell>
          <cell r="K1596">
            <v>1501800074950</v>
          </cell>
          <cell r="L1596" t="str">
            <v>อมก๋อย</v>
          </cell>
          <cell r="M1596" t="str">
            <v>เชียงใหม่ 3</v>
          </cell>
          <cell r="N1596">
            <v>8</v>
          </cell>
          <cell r="O1596" t="str">
            <v>ธนาคารประชาชน</v>
          </cell>
          <cell r="P1596" t="str">
            <v>1.บุคคลค้ำประกัน</v>
          </cell>
          <cell r="Q1596">
            <v>76349.61</v>
          </cell>
          <cell r="R1596">
            <v>18843.650000000001</v>
          </cell>
          <cell r="S1596" t="str">
            <v>จังหวัดฮอด</v>
          </cell>
          <cell r="T1596" t="str">
            <v>ผบE210</v>
          </cell>
          <cell r="U1596">
            <v>2563</v>
          </cell>
          <cell r="V1596" t="str">
            <v>ผบE331</v>
          </cell>
          <cell r="W1596">
            <v>2563</v>
          </cell>
          <cell r="X1596">
            <v>10</v>
          </cell>
          <cell r="Y1596">
            <v>9</v>
          </cell>
          <cell r="Z1596">
            <v>2563</v>
          </cell>
          <cell r="AA1596"/>
          <cell r="AB1596"/>
          <cell r="AC1596"/>
          <cell r="AD1596"/>
          <cell r="AE1596"/>
          <cell r="AF1596"/>
          <cell r="AG1596"/>
          <cell r="AH1596"/>
          <cell r="AI1596"/>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นางสาวพรพิมล ดีนะ</v>
          </cell>
          <cell r="BM1596">
            <v>883262011669</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2440</v>
          </cell>
          <cell r="C1597">
            <v>1592</v>
          </cell>
          <cell r="D1597">
            <v>25</v>
          </cell>
          <cell r="E1597">
            <v>1</v>
          </cell>
          <cell r="F1597">
            <v>2567</v>
          </cell>
          <cell r="G1597" t="str">
            <v>800071176211, 800062370302</v>
          </cell>
          <cell r="H1597" t="str">
            <v>นาย</v>
          </cell>
          <cell r="I1597" t="str">
            <v>วิทยา</v>
          </cell>
          <cell r="J1597" t="str">
            <v>เจริญอายุวัฒ</v>
          </cell>
          <cell r="K1597">
            <v>2501800081822</v>
          </cell>
          <cell r="L1597" t="str">
            <v>อมก๋อย</v>
          </cell>
          <cell r="M1597" t="str">
            <v>เชียงใหม่ 3</v>
          </cell>
          <cell r="N1597">
            <v>8</v>
          </cell>
          <cell r="O1597" t="str">
            <v>แก้ไขหนี้ฯ, ธนาคารประชาชน</v>
          </cell>
          <cell r="P1597" t="str">
            <v>1.บุคคลค้ำประกัน</v>
          </cell>
          <cell r="Q1597">
            <v>37920.99</v>
          </cell>
          <cell r="R1597">
            <v>13100.95</v>
          </cell>
          <cell r="S1597" t="str">
            <v>จังหวัดฮอด</v>
          </cell>
          <cell r="T1597" t="str">
            <v>ผบ19</v>
          </cell>
          <cell r="U1597">
            <v>2564</v>
          </cell>
          <cell r="V1597" t="str">
            <v>ผบ39</v>
          </cell>
          <cell r="W1597">
            <v>2564</v>
          </cell>
          <cell r="X1597">
            <v>1</v>
          </cell>
          <cell r="Y1597">
            <v>6</v>
          </cell>
          <cell r="Z1597">
            <v>2564</v>
          </cell>
          <cell r="AA1597"/>
          <cell r="AB1597"/>
          <cell r="AC1597"/>
          <cell r="AD1597"/>
          <cell r="AE1597"/>
          <cell r="AF1597"/>
          <cell r="AG1597">
            <v>7</v>
          </cell>
          <cell r="AH1597">
            <v>6</v>
          </cell>
          <cell r="AI1597">
            <v>2565</v>
          </cell>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นายวิทยา เจริญอายุวัฒ</v>
          </cell>
          <cell r="BM1597">
            <v>883263011620</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2441</v>
          </cell>
          <cell r="C1598">
            <v>1593</v>
          </cell>
          <cell r="D1598">
            <v>25</v>
          </cell>
          <cell r="E1598">
            <v>1</v>
          </cell>
          <cell r="F1598">
            <v>2567</v>
          </cell>
          <cell r="G1598" t="str">
            <v>800073300793, 800097659448</v>
          </cell>
          <cell r="H1598" t="str">
            <v>นางสาว</v>
          </cell>
          <cell r="I1598" t="str">
            <v>อรพินธิ์</v>
          </cell>
          <cell r="J1598" t="str">
            <v>จี่มะลิ</v>
          </cell>
          <cell r="K1598">
            <v>3501800012004</v>
          </cell>
          <cell r="L1598" t="str">
            <v>อมก๋อย</v>
          </cell>
          <cell r="M1598" t="str">
            <v>เชียงใหม่ 3</v>
          </cell>
          <cell r="N1598">
            <v>8</v>
          </cell>
          <cell r="O1598" t="str">
            <v>แก้ไขหนี้ฯ</v>
          </cell>
          <cell r="P1598" t="str">
            <v>1.บุคคลค้ำประกัน</v>
          </cell>
          <cell r="Q1598">
            <v>32411.59</v>
          </cell>
          <cell r="R1598">
            <v>7581.68</v>
          </cell>
          <cell r="S1598" t="str">
            <v>จังหวัดฮอด</v>
          </cell>
          <cell r="T1598" t="str">
            <v>ผบE169</v>
          </cell>
          <cell r="U1598">
            <v>2563</v>
          </cell>
          <cell r="V1598" t="str">
            <v>ผบE265</v>
          </cell>
          <cell r="W1598">
            <v>2563</v>
          </cell>
          <cell r="X1598"/>
          <cell r="Y1598"/>
          <cell r="Z1598"/>
          <cell r="AA1598">
            <v>2</v>
          </cell>
          <cell r="AB1598">
            <v>9</v>
          </cell>
          <cell r="AC1598">
            <v>2563</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นางสาวอรพินธิ์ จี่มะลิ</v>
          </cell>
          <cell r="BM1598">
            <v>883262011656</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2442</v>
          </cell>
          <cell r="C1599">
            <v>1594</v>
          </cell>
          <cell r="D1599">
            <v>25</v>
          </cell>
          <cell r="E1599">
            <v>1</v>
          </cell>
          <cell r="F1599">
            <v>2567</v>
          </cell>
          <cell r="G1599">
            <v>800076741258</v>
          </cell>
          <cell r="H1599" t="str">
            <v>นาย</v>
          </cell>
          <cell r="I1599" t="str">
            <v>บุญชม</v>
          </cell>
          <cell r="J1599" t="str">
            <v>ขอนพืช</v>
          </cell>
          <cell r="K1599">
            <v>3540600085309</v>
          </cell>
          <cell r="L1599" t="str">
            <v>อมก๋อย</v>
          </cell>
          <cell r="M1599" t="str">
            <v>เชียงใหม่ 3</v>
          </cell>
          <cell r="N1599">
            <v>8</v>
          </cell>
          <cell r="O1599"/>
          <cell r="P1599" t="str">
            <v>1.บุคคลค้ำประกัน</v>
          </cell>
          <cell r="Q1599">
            <v>37228.019999999997</v>
          </cell>
          <cell r="R1599">
            <v>6236.13</v>
          </cell>
          <cell r="S1599" t="str">
            <v>จังหวัดฮอด</v>
          </cell>
          <cell r="T1599" t="str">
            <v>ผบ1036</v>
          </cell>
          <cell r="U1599">
            <v>2562</v>
          </cell>
          <cell r="V1599" t="str">
            <v>ผบ1174</v>
          </cell>
          <cell r="W1599">
            <v>2562</v>
          </cell>
          <cell r="X1599"/>
          <cell r="Y1599"/>
          <cell r="Z1599"/>
          <cell r="AA1599">
            <v>19</v>
          </cell>
          <cell r="AB1599">
            <v>11</v>
          </cell>
          <cell r="AC1599">
            <v>2562</v>
          </cell>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นายบุญชม ขอนพืช</v>
          </cell>
          <cell r="BM1599">
            <v>883262011661</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2443</v>
          </cell>
          <cell r="C1600">
            <v>1595</v>
          </cell>
          <cell r="D1600">
            <v>31</v>
          </cell>
          <cell r="E1600">
            <v>1</v>
          </cell>
          <cell r="F1600">
            <v>2567</v>
          </cell>
          <cell r="G1600">
            <v>800028944646</v>
          </cell>
          <cell r="H1600" t="str">
            <v>นาย</v>
          </cell>
          <cell r="I1600" t="str">
            <v>สุชาติ</v>
          </cell>
          <cell r="J1600" t="str">
            <v>เทียนทอง</v>
          </cell>
          <cell r="K1600" t="str">
            <v>3 5407 00442 53 7</v>
          </cell>
          <cell r="L1600" t="str">
            <v>ดอยสะเก็ด</v>
          </cell>
          <cell r="M1600" t="str">
            <v>เชียงใหม่ 2</v>
          </cell>
          <cell r="N1600">
            <v>8</v>
          </cell>
          <cell r="O1600"/>
          <cell r="P1600" t="str">
            <v>1.บุคคลค้ำประกัน</v>
          </cell>
          <cell r="Q1600"/>
          <cell r="R1600"/>
          <cell r="S1600" t="str">
            <v>จังหวัดแพร่</v>
          </cell>
          <cell r="T1600" t="str">
            <v>ผบ.2265</v>
          </cell>
          <cell r="U1600">
            <v>2557</v>
          </cell>
          <cell r="V1600" t="str">
            <v>ผบ.2482</v>
          </cell>
          <cell r="W1600">
            <v>2557</v>
          </cell>
          <cell r="X1600">
            <v>27</v>
          </cell>
          <cell r="Y1600">
            <v>10</v>
          </cell>
          <cell r="Z1600">
            <v>2557</v>
          </cell>
          <cell r="AA1600"/>
          <cell r="AB1600"/>
          <cell r="AC1600"/>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นายสุชาติ เทียนทอง</v>
          </cell>
          <cell r="BM1600">
            <v>0</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2444</v>
          </cell>
          <cell r="C1601">
            <v>1596</v>
          </cell>
          <cell r="D1601">
            <v>25</v>
          </cell>
          <cell r="E1601">
            <v>1</v>
          </cell>
          <cell r="F1601">
            <v>2567</v>
          </cell>
          <cell r="G1601">
            <v>800075028780</v>
          </cell>
          <cell r="H1601" t="str">
            <v>นาย</v>
          </cell>
          <cell r="I1601" t="str">
            <v xml:space="preserve">นครินทร์ </v>
          </cell>
          <cell r="J1601" t="str">
            <v>ญาติมาก</v>
          </cell>
          <cell r="K1601">
            <v>1500400057852</v>
          </cell>
          <cell r="L1601" t="str">
            <v>อมก๋อย</v>
          </cell>
          <cell r="M1601" t="str">
            <v>เชียงใหม่ 3</v>
          </cell>
          <cell r="N1601">
            <v>8</v>
          </cell>
          <cell r="O1601" t="str">
            <v>ธนาคารประชาชน</v>
          </cell>
          <cell r="P1601" t="str">
            <v>1.บุคคลค้ำประกัน</v>
          </cell>
          <cell r="Q1601">
            <v>83330</v>
          </cell>
          <cell r="R1601">
            <v>15085.06</v>
          </cell>
          <cell r="S1601" t="str">
            <v>จังหวัดฮอด</v>
          </cell>
          <cell r="T1601" t="str">
            <v>ผบ1037</v>
          </cell>
          <cell r="U1601">
            <v>2562</v>
          </cell>
          <cell r="V1601" t="str">
            <v>ผบ1175</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นายนครินทร์  ญาติมาก</v>
          </cell>
          <cell r="BM1601">
            <v>883262011662</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2445</v>
          </cell>
          <cell r="C1602">
            <v>1597</v>
          </cell>
          <cell r="D1602">
            <v>25</v>
          </cell>
          <cell r="E1602">
            <v>1</v>
          </cell>
          <cell r="F1602">
            <v>2567</v>
          </cell>
          <cell r="G1602">
            <v>800072148938</v>
          </cell>
          <cell r="H1602" t="str">
            <v>นางสาว</v>
          </cell>
          <cell r="I1602" t="str">
            <v>พิมฤทัย</v>
          </cell>
          <cell r="J1602" t="str">
            <v>ไชยวงษ์</v>
          </cell>
          <cell r="K1602">
            <v>1501800073597</v>
          </cell>
          <cell r="L1602" t="str">
            <v>อมก๋อย</v>
          </cell>
          <cell r="M1602" t="str">
            <v>เชียงใหม่ 3</v>
          </cell>
          <cell r="N1602">
            <v>8</v>
          </cell>
          <cell r="O1602" t="str">
            <v>แก้ไขหนี้ฯ</v>
          </cell>
          <cell r="P1602" t="str">
            <v>1.บุคคลค้ำประกัน</v>
          </cell>
          <cell r="Q1602">
            <v>40277</v>
          </cell>
          <cell r="R1602">
            <v>10178.950000000001</v>
          </cell>
          <cell r="S1602" t="str">
            <v>จังหวัดฮอด</v>
          </cell>
          <cell r="T1602" t="str">
            <v>ผบ1038</v>
          </cell>
          <cell r="U1602">
            <v>2562</v>
          </cell>
          <cell r="V1602" t="str">
            <v>ผบ1176</v>
          </cell>
          <cell r="W1602">
            <v>2562</v>
          </cell>
          <cell r="X1602"/>
          <cell r="Y1602"/>
          <cell r="Z1602"/>
          <cell r="AA1602">
            <v>19</v>
          </cell>
          <cell r="AB1602">
            <v>11</v>
          </cell>
          <cell r="AC1602">
            <v>2562</v>
          </cell>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นางสาวพิมฤทัย ไชยวงษ์</v>
          </cell>
          <cell r="BM1602">
            <v>883262011665</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2446</v>
          </cell>
          <cell r="C1603">
            <v>1598</v>
          </cell>
          <cell r="D1603">
            <v>25</v>
          </cell>
          <cell r="E1603">
            <v>1</v>
          </cell>
          <cell r="F1603">
            <v>2567</v>
          </cell>
          <cell r="G1603" t="str">
            <v>800087363175, 800087363183, 800087363167</v>
          </cell>
          <cell r="H1603" t="str">
            <v>นางสาว</v>
          </cell>
          <cell r="I1603" t="str">
            <v>มัณฑนา</v>
          </cell>
          <cell r="J1603" t="str">
            <v>ดาวเลิศ</v>
          </cell>
          <cell r="K1603">
            <v>1509900032831</v>
          </cell>
          <cell r="L1603" t="str">
            <v>อมก๋อย</v>
          </cell>
          <cell r="M1603" t="str">
            <v>เชียงใหม่ 2</v>
          </cell>
          <cell r="N1603">
            <v>8</v>
          </cell>
          <cell r="O1603" t="str">
            <v>เคหะ, ไทรทอง, ไทรทอง</v>
          </cell>
          <cell r="P1603" t="str">
            <v>2.หลักทรัพย์ค้ำประกัน</v>
          </cell>
          <cell r="Q1603">
            <v>2529940.9700000002</v>
          </cell>
          <cell r="R1603">
            <v>322602.84000000003</v>
          </cell>
          <cell r="S1603" t="str">
            <v>จังหวัดเชียงใหม่</v>
          </cell>
          <cell r="T1603" t="str">
            <v>ผบE689</v>
          </cell>
          <cell r="U1603">
            <v>2566</v>
          </cell>
          <cell r="V1603" t="str">
            <v>ผบE917</v>
          </cell>
          <cell r="W1603">
            <v>2566</v>
          </cell>
          <cell r="X1603">
            <v>12</v>
          </cell>
          <cell r="Y1603">
            <v>6</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นางสาวมัณฑนา ดาวเลิศ</v>
          </cell>
          <cell r="BM1603">
            <v>888166010068</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2447</v>
          </cell>
          <cell r="C1604">
            <v>1599</v>
          </cell>
          <cell r="D1604">
            <v>25</v>
          </cell>
          <cell r="E1604">
            <v>1</v>
          </cell>
          <cell r="F1604">
            <v>2567</v>
          </cell>
          <cell r="G1604">
            <v>800055923216</v>
          </cell>
          <cell r="H1604" t="str">
            <v>นางสาว</v>
          </cell>
          <cell r="I1604" t="str">
            <v>สมศรี</v>
          </cell>
          <cell r="J1604" t="str">
            <v>วีรยุทธกำจร</v>
          </cell>
          <cell r="K1604">
            <v>3501800239289</v>
          </cell>
          <cell r="L1604" t="str">
            <v>อมก๋อย</v>
          </cell>
          <cell r="M1604" t="str">
            <v>เชียงใหม่ 3</v>
          </cell>
          <cell r="N1604">
            <v>8</v>
          </cell>
          <cell r="O1604" t="str">
            <v>ธนาคารประชาชน</v>
          </cell>
          <cell r="P1604" t="str">
            <v>1.บุคคลค้ำประกัน</v>
          </cell>
          <cell r="Q1604">
            <v>80542.720000000001</v>
          </cell>
          <cell r="R1604">
            <v>37414.269999999997</v>
          </cell>
          <cell r="S1604" t="str">
            <v>จังหวัดฮอด</v>
          </cell>
          <cell r="T1604" t="str">
            <v>ผบE568</v>
          </cell>
          <cell r="U1604">
            <v>2566</v>
          </cell>
          <cell r="V1604" t="str">
            <v>ผบE794</v>
          </cell>
          <cell r="W1604">
            <v>2566</v>
          </cell>
          <cell r="X1604">
            <v>11</v>
          </cell>
          <cell r="Y1604">
            <v>7</v>
          </cell>
          <cell r="Z1604">
            <v>2566</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นางสาวสมศรี วีรยุทธกำจร</v>
          </cell>
          <cell r="BM1604">
            <v>888166010041</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2448</v>
          </cell>
          <cell r="C1605">
            <v>1600</v>
          </cell>
          <cell r="D1605">
            <v>25</v>
          </cell>
          <cell r="E1605">
            <v>1</v>
          </cell>
          <cell r="F1605">
            <v>2567</v>
          </cell>
          <cell r="G1605">
            <v>800064000931</v>
          </cell>
          <cell r="H1605" t="str">
            <v>นางสาว</v>
          </cell>
          <cell r="I1605" t="str">
            <v xml:space="preserve">เบญญาภา </v>
          </cell>
          <cell r="J1605" t="str">
            <v>ม่วงใหม่</v>
          </cell>
          <cell r="K1605">
            <v>1361000209721</v>
          </cell>
          <cell r="L1605" t="str">
            <v>ฮอด</v>
          </cell>
          <cell r="M1605" t="str">
            <v>เชียงใหม่ 3</v>
          </cell>
          <cell r="N1605">
            <v>8</v>
          </cell>
          <cell r="O1605" t="str">
            <v>ธนาคารประชาชน</v>
          </cell>
          <cell r="P1605" t="str">
            <v>1.บุคคลค้ำประกัน</v>
          </cell>
          <cell r="Q1605">
            <v>174870</v>
          </cell>
          <cell r="R1605">
            <v>44824.97</v>
          </cell>
          <cell r="S1605" t="str">
            <v>จังหวัดฮอด</v>
          </cell>
          <cell r="T1605" t="str">
            <v>ผบE204</v>
          </cell>
          <cell r="U1605">
            <v>2563</v>
          </cell>
          <cell r="V1605" t="str">
            <v>ผบE329</v>
          </cell>
          <cell r="W1605">
            <v>2563</v>
          </cell>
          <cell r="X1605">
            <v>10</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นางสาวเบญญาภา  ม่วงใหม่</v>
          </cell>
          <cell r="BM1605">
            <v>883263011167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2449</v>
          </cell>
          <cell r="C1606">
            <v>1601</v>
          </cell>
          <cell r="D1606">
            <v>25</v>
          </cell>
          <cell r="E1606">
            <v>1</v>
          </cell>
          <cell r="F1606">
            <v>2567</v>
          </cell>
          <cell r="G1606">
            <v>800088364669</v>
          </cell>
          <cell r="H1606" t="str">
            <v>นาย</v>
          </cell>
          <cell r="I1606" t="str">
            <v>เจริญพร</v>
          </cell>
          <cell r="J1606" t="str">
            <v>สินสะโน</v>
          </cell>
          <cell r="K1606">
            <v>1310600017147</v>
          </cell>
          <cell r="L1606" t="str">
            <v>ฮอด</v>
          </cell>
          <cell r="M1606" t="str">
            <v>เชียงใหม่ 3</v>
          </cell>
          <cell r="N1606">
            <v>8</v>
          </cell>
          <cell r="O1606" t="str">
            <v>ธนาคารประชาชน</v>
          </cell>
          <cell r="P1606" t="str">
            <v>1.บุคคลค้ำประกัน</v>
          </cell>
          <cell r="Q1606">
            <v>193216</v>
          </cell>
          <cell r="R1606">
            <v>34710.15</v>
          </cell>
          <cell r="S1606" t="str">
            <v>จังหวัดฮอด</v>
          </cell>
          <cell r="T1606" t="str">
            <v>ผบE192</v>
          </cell>
          <cell r="U1606">
            <v>2563</v>
          </cell>
          <cell r="V1606" t="str">
            <v>ผบE321</v>
          </cell>
          <cell r="W1606">
            <v>2563</v>
          </cell>
          <cell r="X1606">
            <v>9</v>
          </cell>
          <cell r="Y1606">
            <v>9</v>
          </cell>
          <cell r="Z1606">
            <v>2563</v>
          </cell>
          <cell r="AA1606"/>
          <cell r="AB1606"/>
          <cell r="AC1606"/>
          <cell r="AD1606"/>
          <cell r="AE1606"/>
          <cell r="AF1606"/>
          <cell r="AG1606"/>
          <cell r="AH1606"/>
          <cell r="AI1606"/>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นายเจริญพร สินสะโน</v>
          </cell>
          <cell r="BM1606">
            <v>883263011097</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2450</v>
          </cell>
          <cell r="C1607">
            <v>1602</v>
          </cell>
          <cell r="D1607">
            <v>25</v>
          </cell>
          <cell r="E1607">
            <v>1</v>
          </cell>
          <cell r="F1607">
            <v>2567</v>
          </cell>
          <cell r="G1607">
            <v>800085273889</v>
          </cell>
          <cell r="H1607" t="str">
            <v>นาย</v>
          </cell>
          <cell r="I1607" t="str">
            <v>ณัฐกร</v>
          </cell>
          <cell r="J1607" t="str">
            <v>เสนะจุติ</v>
          </cell>
          <cell r="K1607">
            <v>1509970118611</v>
          </cell>
          <cell r="L1607" t="str">
            <v>ฮอด</v>
          </cell>
          <cell r="M1607" t="str">
            <v>เชียงใหม่ 3</v>
          </cell>
          <cell r="N1607">
            <v>8</v>
          </cell>
          <cell r="O1607" t="str">
            <v>ธนาคารประชาชน</v>
          </cell>
          <cell r="P1607" t="str">
            <v>1.บุคคลค้ำประกัน</v>
          </cell>
          <cell r="Q1607">
            <v>38324</v>
          </cell>
          <cell r="R1607">
            <v>4910.3</v>
          </cell>
          <cell r="S1607" t="str">
            <v>จังหวัดฮอด</v>
          </cell>
          <cell r="T1607" t="str">
            <v>ผบE171</v>
          </cell>
          <cell r="U1607">
            <v>2563</v>
          </cell>
          <cell r="V1607" t="str">
            <v>ผบE286</v>
          </cell>
          <cell r="W1607">
            <v>2563</v>
          </cell>
          <cell r="X1607"/>
          <cell r="Y1607"/>
          <cell r="Z1607"/>
          <cell r="AA1607">
            <v>3</v>
          </cell>
          <cell r="AB1607">
            <v>9</v>
          </cell>
          <cell r="AC1607">
            <v>2563</v>
          </cell>
          <cell r="AD1607"/>
          <cell r="AE1607"/>
          <cell r="AF1607"/>
          <cell r="AG1607">
            <v>19</v>
          </cell>
          <cell r="AH1607">
            <v>10</v>
          </cell>
          <cell r="AI1607">
            <v>2564</v>
          </cell>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นายณัฐกร เสนะจุติ</v>
          </cell>
          <cell r="BM1607">
            <v>883263011165</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2451</v>
          </cell>
          <cell r="C1608">
            <v>1603</v>
          </cell>
          <cell r="D1608">
            <v>25</v>
          </cell>
          <cell r="E1608">
            <v>1</v>
          </cell>
          <cell r="F1608">
            <v>2567</v>
          </cell>
          <cell r="G1608">
            <v>800064124434</v>
          </cell>
          <cell r="H1608" t="str">
            <v>นาย</v>
          </cell>
          <cell r="I1608" t="str">
            <v>ชัชวาล</v>
          </cell>
          <cell r="J1608" t="str">
            <v>ไร่ดี</v>
          </cell>
          <cell r="K1608">
            <v>3301201316580</v>
          </cell>
          <cell r="L1608" t="str">
            <v>ฮอด</v>
          </cell>
          <cell r="M1608" t="str">
            <v>เชียงใหม่ 3</v>
          </cell>
          <cell r="N1608">
            <v>8</v>
          </cell>
          <cell r="O1608" t="str">
            <v>ธนาคารประชาชน</v>
          </cell>
          <cell r="P1608" t="str">
            <v>1.บุคคลค้ำประกัน</v>
          </cell>
          <cell r="Q1608">
            <v>139564</v>
          </cell>
          <cell r="R1608">
            <v>25367.09</v>
          </cell>
          <cell r="S1608" t="str">
            <v>จังหวัดฮอด</v>
          </cell>
          <cell r="T1608" t="str">
            <v>ผบE195</v>
          </cell>
          <cell r="U1608">
            <v>2563</v>
          </cell>
          <cell r="V1608" t="str">
            <v>ผบE323</v>
          </cell>
          <cell r="W1608">
            <v>2563</v>
          </cell>
          <cell r="X1608">
            <v>9</v>
          </cell>
          <cell r="Y1608">
            <v>9</v>
          </cell>
          <cell r="Z1608">
            <v>2563</v>
          </cell>
          <cell r="AA1608"/>
          <cell r="AB1608"/>
          <cell r="AC1608"/>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นายชัชวาล ไร่ดี</v>
          </cell>
          <cell r="BM1608">
            <v>883263011100</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2452</v>
          </cell>
          <cell r="C1609">
            <v>1604</v>
          </cell>
          <cell r="D1609">
            <v>25</v>
          </cell>
          <cell r="E1609">
            <v>1</v>
          </cell>
          <cell r="F1609">
            <v>2567</v>
          </cell>
          <cell r="G1609">
            <v>800058815633</v>
          </cell>
          <cell r="H1609" t="str">
            <v>นางสาว</v>
          </cell>
          <cell r="I1609" t="str">
            <v>หทัยกาญจน์</v>
          </cell>
          <cell r="J1609" t="str">
            <v>ศิริ</v>
          </cell>
          <cell r="K1609">
            <v>3501800062630</v>
          </cell>
          <cell r="L1609" t="str">
            <v>ฮอด</v>
          </cell>
          <cell r="M1609" t="str">
            <v>เชียงใหม่ 3</v>
          </cell>
          <cell r="N1609">
            <v>8</v>
          </cell>
          <cell r="O1609" t="str">
            <v>พัฒนาองค์กรชุมชน</v>
          </cell>
          <cell r="P1609" t="str">
            <v>1.บุคคลค้ำประกัน</v>
          </cell>
          <cell r="Q1609">
            <v>64253.760000000002</v>
          </cell>
          <cell r="R1609">
            <v>15337.07</v>
          </cell>
          <cell r="S1609" t="str">
            <v>จังหวัดฮอด</v>
          </cell>
          <cell r="T1609" t="str">
            <v>ผบE200</v>
          </cell>
          <cell r="U1609">
            <v>2563</v>
          </cell>
          <cell r="V1609" t="str">
            <v>ผบE318</v>
          </cell>
          <cell r="W1609">
            <v>2563</v>
          </cell>
          <cell r="X1609"/>
          <cell r="Y1609"/>
          <cell r="Z1609"/>
          <cell r="AA1609">
            <v>9</v>
          </cell>
          <cell r="AB1609">
            <v>9</v>
          </cell>
          <cell r="AC1609">
            <v>2563</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นางสาวหทัยกาญจน์ ศิริ</v>
          </cell>
          <cell r="BM1609">
            <v>883263011109</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2453</v>
          </cell>
          <cell r="C1610">
            <v>1605</v>
          </cell>
          <cell r="D1610">
            <v>25</v>
          </cell>
          <cell r="E1610">
            <v>1</v>
          </cell>
          <cell r="F1610">
            <v>2567</v>
          </cell>
          <cell r="G1610">
            <v>856253002476</v>
          </cell>
          <cell r="H1610" t="str">
            <v>นาง</v>
          </cell>
          <cell r="I1610" t="str">
            <v>ชิณากานต์</v>
          </cell>
          <cell r="J1610" t="str">
            <v>เจริญสุข</v>
          </cell>
          <cell r="K1610">
            <v>3501200598547</v>
          </cell>
          <cell r="L1610" t="str">
            <v>ฮอด</v>
          </cell>
          <cell r="M1610" t="str">
            <v>เชียงใหม่ 3</v>
          </cell>
          <cell r="N1610">
            <v>8</v>
          </cell>
          <cell r="O1610" t="str">
            <v>พัฒนาชีวิตครู</v>
          </cell>
          <cell r="P1610" t="str">
            <v>1.บุคคลค้ำประกัน</v>
          </cell>
          <cell r="Q1610">
            <v>1295870.43</v>
          </cell>
          <cell r="R1610">
            <v>316713.37</v>
          </cell>
          <cell r="S1610" t="str">
            <v>จังหวัดเชียงใหม่</v>
          </cell>
          <cell r="T1610" t="str">
            <v>ผบ2315</v>
          </cell>
          <cell r="U1610">
            <v>2560</v>
          </cell>
          <cell r="V1610" t="str">
            <v>ผบ2690</v>
          </cell>
          <cell r="W1610">
            <v>2560</v>
          </cell>
          <cell r="X1610"/>
          <cell r="Y1610"/>
          <cell r="Z1610"/>
          <cell r="AA1610">
            <v>25</v>
          </cell>
          <cell r="AB1610">
            <v>12</v>
          </cell>
          <cell r="AC1610">
            <v>2560</v>
          </cell>
          <cell r="AD1610"/>
          <cell r="AE1610"/>
          <cell r="AF1610"/>
          <cell r="AG1610"/>
          <cell r="AH1610"/>
          <cell r="AI1610"/>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นางชิณากานต์ เจริญสุข</v>
          </cell>
          <cell r="BM1610">
            <v>823760010284</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2454</v>
          </cell>
          <cell r="C1611">
            <v>1606</v>
          </cell>
          <cell r="D1611">
            <v>25</v>
          </cell>
          <cell r="E1611">
            <v>1</v>
          </cell>
          <cell r="F1611">
            <v>2567</v>
          </cell>
          <cell r="G1611">
            <v>856251001942</v>
          </cell>
          <cell r="H1611" t="str">
            <v>นาย
นาง</v>
          </cell>
          <cell r="I1611" t="str">
            <v>เสริม 
ไฝทอง</v>
          </cell>
          <cell r="J1611" t="str">
            <v>แก้วก๋องมา
แก้วก๋องมา</v>
          </cell>
          <cell r="K1611" t="str">
            <v>3 5002 00041 81 9
3 5002 00625 68 3</v>
          </cell>
          <cell r="L1611" t="str">
            <v>ฮอด</v>
          </cell>
          <cell r="M1611" t="str">
            <v>เชียงใหม่ 3</v>
          </cell>
          <cell r="N1611">
            <v>8</v>
          </cell>
          <cell r="O1611" t="str">
            <v>ไทรทอง</v>
          </cell>
          <cell r="P1611" t="str">
            <v>2.หลักทรัพย์ค้ำประกัน</v>
          </cell>
          <cell r="Q1611">
            <v>176124.86</v>
          </cell>
          <cell r="R1611">
            <v>21415.01</v>
          </cell>
          <cell r="S1611" t="str">
            <v>จังหวัดฮอด</v>
          </cell>
          <cell r="T1611" t="str">
            <v>ผบ227</v>
          </cell>
          <cell r="U1611">
            <v>2559</v>
          </cell>
          <cell r="V1611" t="str">
            <v>ผบ330</v>
          </cell>
          <cell r="W1611">
            <v>2559</v>
          </cell>
          <cell r="X1611">
            <v>23</v>
          </cell>
          <cell r="Y1611">
            <v>6</v>
          </cell>
          <cell r="Z1611">
            <v>2559</v>
          </cell>
          <cell r="AA1611"/>
          <cell r="AB1611"/>
          <cell r="AC1611"/>
          <cell r="AD1611"/>
          <cell r="AE1611"/>
          <cell r="AF1611"/>
          <cell r="AG1611">
            <v>1</v>
          </cell>
          <cell r="AH1611">
            <v>5</v>
          </cell>
          <cell r="AI1611">
            <v>2560</v>
          </cell>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
นางเสริม 
ไฝทอง แก้วก๋องมา
แก้วก๋องมา</v>
          </cell>
          <cell r="BM1611">
            <v>823759010207</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2455</v>
          </cell>
          <cell r="C1612">
            <v>1607</v>
          </cell>
          <cell r="D1612">
            <v>25</v>
          </cell>
          <cell r="E1612">
            <v>1</v>
          </cell>
          <cell r="F1612">
            <v>2567</v>
          </cell>
          <cell r="G1612">
            <v>800062007847</v>
          </cell>
          <cell r="H1612" t="str">
            <v>นาย</v>
          </cell>
          <cell r="I1612" t="str">
            <v>รังสรรค์</v>
          </cell>
          <cell r="J1612" t="str">
            <v>อินทะนู</v>
          </cell>
          <cell r="K1612">
            <v>3190200547431</v>
          </cell>
          <cell r="L1612" t="str">
            <v>ฮอด</v>
          </cell>
          <cell r="M1612" t="str">
            <v>เชียงใหม่ 3</v>
          </cell>
          <cell r="N1612">
            <v>8</v>
          </cell>
          <cell r="O1612" t="str">
            <v>ธนาคารประชาชน</v>
          </cell>
          <cell r="P1612" t="str">
            <v>1.บุคคลค้ำประกัน</v>
          </cell>
          <cell r="Q1612">
            <v>49712.87</v>
          </cell>
          <cell r="R1612">
            <v>19877.259999999998</v>
          </cell>
          <cell r="S1612" t="str">
            <v>จังหวัดฮอด</v>
          </cell>
          <cell r="T1612" t="str">
            <v>ผบ62</v>
          </cell>
          <cell r="U1612">
            <v>2564</v>
          </cell>
          <cell r="V1612" t="str">
            <v>ผบ77</v>
          </cell>
          <cell r="W1612">
            <v>2564</v>
          </cell>
          <cell r="X1612"/>
          <cell r="Y1612"/>
          <cell r="Z1612"/>
          <cell r="AA1612">
            <v>21</v>
          </cell>
          <cell r="AB1612">
            <v>6</v>
          </cell>
          <cell r="AC1612">
            <v>2564</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นายรังสรรค์ อินทะนู</v>
          </cell>
          <cell r="BM1612">
            <v>883263011156</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2456</v>
          </cell>
          <cell r="C1613">
            <v>1608</v>
          </cell>
          <cell r="D1613">
            <v>25</v>
          </cell>
          <cell r="E1613">
            <v>1</v>
          </cell>
          <cell r="F1613">
            <v>2567</v>
          </cell>
          <cell r="G1613">
            <v>800039105724</v>
          </cell>
          <cell r="H1613" t="str">
            <v>นาง</v>
          </cell>
          <cell r="I1613" t="str">
            <v>ธัญญรัตน์</v>
          </cell>
          <cell r="J1613" t="str">
            <v>คำแห่</v>
          </cell>
          <cell r="K1613">
            <v>3500200005189</v>
          </cell>
          <cell r="L1613" t="str">
            <v>ฮอด</v>
          </cell>
          <cell r="M1613" t="str">
            <v>เชียงใหม่ 3</v>
          </cell>
          <cell r="N1613">
            <v>8</v>
          </cell>
          <cell r="O1613" t="str">
            <v>ธนาคารประชาชน</v>
          </cell>
          <cell r="P1613" t="str">
            <v>1.บุคคลค้ำประกัน</v>
          </cell>
          <cell r="Q1613">
            <v>55000</v>
          </cell>
          <cell r="R1613">
            <v>5979.04</v>
          </cell>
          <cell r="S1613" t="str">
            <v>จังหวัดฮอด</v>
          </cell>
          <cell r="T1613" t="str">
            <v>ผบ257</v>
          </cell>
          <cell r="U1613">
            <v>2560</v>
          </cell>
          <cell r="V1613" t="str">
            <v>ผบ260</v>
          </cell>
          <cell r="W1613">
            <v>2560</v>
          </cell>
          <cell r="X1613"/>
          <cell r="Y1613"/>
          <cell r="Z1613"/>
          <cell r="AA1613">
            <v>14</v>
          </cell>
          <cell r="AB1613">
            <v>6</v>
          </cell>
          <cell r="AC1613">
            <v>2560</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นางธัญญรัตน์ คำแห่</v>
          </cell>
          <cell r="BM1613">
            <v>8237599010210</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2457</v>
          </cell>
          <cell r="C1614">
            <v>1609</v>
          </cell>
          <cell r="D1614">
            <v>25</v>
          </cell>
          <cell r="E1614">
            <v>1</v>
          </cell>
          <cell r="F1614">
            <v>2567</v>
          </cell>
          <cell r="G1614">
            <v>800021574465</v>
          </cell>
          <cell r="H1614" t="str">
            <v>นาง</v>
          </cell>
          <cell r="I1614" t="str">
            <v>แสงจันทร์</v>
          </cell>
          <cell r="J1614" t="str">
            <v>วิมาลา</v>
          </cell>
          <cell r="K1614">
            <v>3501600100732</v>
          </cell>
          <cell r="L1614" t="str">
            <v>ฮอด</v>
          </cell>
          <cell r="M1614" t="str">
            <v>เชียงใหม่ 3</v>
          </cell>
          <cell r="N1614">
            <v>8</v>
          </cell>
          <cell r="O1614" t="str">
            <v>ธนาคารประชาชน</v>
          </cell>
          <cell r="P1614" t="str">
            <v>1.บุคคลค้ำประกัน</v>
          </cell>
          <cell r="Q1614">
            <v>37628.76</v>
          </cell>
          <cell r="R1614">
            <v>13553.68</v>
          </cell>
          <cell r="S1614" t="str">
            <v>จังหวัดฮอด</v>
          </cell>
          <cell r="T1614" t="str">
            <v>ผบ1060</v>
          </cell>
          <cell r="U1614">
            <v>2562</v>
          </cell>
          <cell r="V1614" t="str">
            <v>ผบ1188</v>
          </cell>
          <cell r="W1614">
            <v>2562</v>
          </cell>
          <cell r="X1614"/>
          <cell r="Y1614"/>
          <cell r="Z1614"/>
          <cell r="AA1614">
            <v>19</v>
          </cell>
          <cell r="AB1614">
            <v>11</v>
          </cell>
          <cell r="AC1614">
            <v>2562</v>
          </cell>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นางแสงจันทร์ วิมาลา</v>
          </cell>
          <cell r="BM1614">
            <v>823758010717</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2458</v>
          </cell>
          <cell r="C1615">
            <v>1610</v>
          </cell>
          <cell r="D1615">
            <v>25</v>
          </cell>
          <cell r="E1615">
            <v>1</v>
          </cell>
          <cell r="F1615">
            <v>2567</v>
          </cell>
          <cell r="G1615">
            <v>800026585599</v>
          </cell>
          <cell r="H1615" t="str">
            <v>นาง</v>
          </cell>
          <cell r="I1615" t="str">
            <v>วิลาวัลย์</v>
          </cell>
          <cell r="J1615" t="str">
            <v>เจริญสุข</v>
          </cell>
          <cell r="K1615">
            <v>3501600010989</v>
          </cell>
          <cell r="L1615" t="str">
            <v>ฮอด</v>
          </cell>
          <cell r="M1615" t="str">
            <v xml:space="preserve">เชียงใหม่ 3 </v>
          </cell>
          <cell r="N1615">
            <v>8</v>
          </cell>
          <cell r="O1615" t="str">
            <v>ธนาคารประชาชน</v>
          </cell>
          <cell r="P1615" t="str">
            <v>1.บุคคลค้ำประกัน</v>
          </cell>
          <cell r="Q1615">
            <v>164572</v>
          </cell>
          <cell r="R1615">
            <v>19668.18</v>
          </cell>
          <cell r="S1615" t="str">
            <v>จังหวัดฮอด</v>
          </cell>
          <cell r="T1615" t="str">
            <v>ผบ749</v>
          </cell>
          <cell r="U1615">
            <v>2558</v>
          </cell>
          <cell r="V1615" t="str">
            <v>ผบ1140</v>
          </cell>
          <cell r="W1615">
            <v>2559</v>
          </cell>
          <cell r="X1615">
            <v>7</v>
          </cell>
          <cell r="Y1615">
            <v>3</v>
          </cell>
          <cell r="Z1615">
            <v>2559</v>
          </cell>
          <cell r="AA1615"/>
          <cell r="AB1615"/>
          <cell r="AC1615"/>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นางวิลาวัลย์ เจริญสุข</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2459</v>
          </cell>
          <cell r="C1616">
            <v>1611</v>
          </cell>
          <cell r="D1616">
            <v>25</v>
          </cell>
          <cell r="E1616">
            <v>1</v>
          </cell>
          <cell r="F1616">
            <v>2567</v>
          </cell>
          <cell r="G1616">
            <v>800040378435</v>
          </cell>
          <cell r="H1616" t="str">
            <v>นาย</v>
          </cell>
          <cell r="I1616" t="str">
            <v>วิทยา</v>
          </cell>
          <cell r="J1616" t="str">
            <v>คำมาวัน</v>
          </cell>
          <cell r="K1616">
            <v>3500200821253</v>
          </cell>
          <cell r="L1616" t="str">
            <v>ฮอด</v>
          </cell>
          <cell r="M1616" t="str">
            <v>เชียงใหม่ 3</v>
          </cell>
          <cell r="N1616">
            <v>8</v>
          </cell>
          <cell r="O1616" t="str">
            <v>ธนาคารประชาชน</v>
          </cell>
          <cell r="P1616" t="str">
            <v>1.บุคคลค้ำประกัน</v>
          </cell>
          <cell r="Q1616">
            <v>31652</v>
          </cell>
          <cell r="R1616">
            <v>5073.4799999999996</v>
          </cell>
          <cell r="S1616" t="str">
            <v>จังหวัดฮอด</v>
          </cell>
          <cell r="T1616" t="str">
            <v>ผบ258</v>
          </cell>
          <cell r="U1616">
            <v>2560</v>
          </cell>
          <cell r="V1616" t="str">
            <v>ผบ335</v>
          </cell>
          <cell r="W1616">
            <v>2560</v>
          </cell>
          <cell r="X1616"/>
          <cell r="Y1616"/>
          <cell r="Z1616"/>
          <cell r="AA1616">
            <v>25</v>
          </cell>
          <cell r="AB1616">
            <v>7</v>
          </cell>
          <cell r="AC1616">
            <v>2560</v>
          </cell>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นายวิทยา คำมาวัน</v>
          </cell>
          <cell r="BM1616">
            <v>0</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2460</v>
          </cell>
          <cell r="C1617">
            <v>1612</v>
          </cell>
          <cell r="D1617">
            <v>25</v>
          </cell>
          <cell r="E1617">
            <v>1</v>
          </cell>
          <cell r="F1617">
            <v>2567</v>
          </cell>
          <cell r="G1617">
            <v>800027345639</v>
          </cell>
          <cell r="H1617" t="str">
            <v>นางสาว
นาย</v>
          </cell>
          <cell r="I1617" t="str">
            <v>ปีย์วรา
จักรกริศน์</v>
          </cell>
          <cell r="J1617" t="str">
            <v>ปราบไพรี
ปราบไพรี</v>
          </cell>
          <cell r="K1617" t="str">
            <v>3 6105 00141 43 5
3 5099 00112 74 1</v>
          </cell>
          <cell r="L1617" t="str">
            <v>ฮอด</v>
          </cell>
          <cell r="M1617" t="str">
            <v>เชียงใหม่ 3</v>
          </cell>
          <cell r="N1617">
            <v>8</v>
          </cell>
          <cell r="O1617" t="str">
            <v>เคหะ</v>
          </cell>
          <cell r="P1617" t="str">
            <v>2.หลักทรัพย์ค้ำประกัน</v>
          </cell>
          <cell r="Q1617">
            <v>1443563.36</v>
          </cell>
          <cell r="R1617">
            <v>200386.23</v>
          </cell>
          <cell r="S1617" t="str">
            <v>จังหวัดเชียงใหม่</v>
          </cell>
          <cell r="T1617" t="str">
            <v>ผบ1847</v>
          </cell>
          <cell r="U1617">
            <v>2558</v>
          </cell>
          <cell r="V1617" t="str">
            <v>ผบ2331</v>
          </cell>
          <cell r="W1617">
            <v>2558</v>
          </cell>
          <cell r="X1617">
            <v>16</v>
          </cell>
          <cell r="Y1617">
            <v>11</v>
          </cell>
          <cell r="Z1617">
            <v>2558</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นางสาว
นายปีย์วรา
จักรกริศน์ ปราบไพรี
ปราบไพรี</v>
          </cell>
          <cell r="BM1617">
            <v>823758010346</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2461</v>
          </cell>
          <cell r="C1618">
            <v>1613</v>
          </cell>
          <cell r="D1618">
            <v>25</v>
          </cell>
          <cell r="E1618">
            <v>1</v>
          </cell>
          <cell r="F1618">
            <v>2567</v>
          </cell>
          <cell r="G1618">
            <v>800008446372</v>
          </cell>
          <cell r="H1618" t="str">
            <v>นาย</v>
          </cell>
          <cell r="I1618" t="str">
            <v>พิชิต</v>
          </cell>
          <cell r="J1618" t="str">
            <v>สิงหราชโยคี</v>
          </cell>
          <cell r="K1618">
            <v>3500200133179</v>
          </cell>
          <cell r="L1618" t="str">
            <v>ฮอด</v>
          </cell>
          <cell r="M1618" t="str">
            <v>เชียงใหม่ 3</v>
          </cell>
          <cell r="N1618">
            <v>8</v>
          </cell>
          <cell r="O1618" t="str">
            <v>สวัสดิการ</v>
          </cell>
          <cell r="P1618" t="str">
            <v>1.บุคคลค้ำประกัน</v>
          </cell>
          <cell r="Q1618">
            <v>81527.55</v>
          </cell>
          <cell r="R1618">
            <v>66018.399999999994</v>
          </cell>
          <cell r="S1618" t="str">
            <v>จังหวัดฮอด</v>
          </cell>
          <cell r="T1618" t="str">
            <v>ผบE650</v>
          </cell>
          <cell r="U1618">
            <v>2564</v>
          </cell>
          <cell r="V1618" t="str">
            <v>ผบE53</v>
          </cell>
          <cell r="W1618">
            <v>2565</v>
          </cell>
          <cell r="X1618">
            <v>25</v>
          </cell>
          <cell r="Y1618">
            <v>1</v>
          </cell>
          <cell r="Z1618">
            <v>2565</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นายพิชิต สิงหราชโยคี</v>
          </cell>
          <cell r="BM1618">
            <v>823759010511</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2462</v>
          </cell>
          <cell r="C1619">
            <v>1614</v>
          </cell>
          <cell r="D1619">
            <v>25</v>
          </cell>
          <cell r="E1619">
            <v>1</v>
          </cell>
          <cell r="F1619">
            <v>2567</v>
          </cell>
          <cell r="G1619">
            <v>800038602176</v>
          </cell>
          <cell r="H1619" t="str">
            <v>นาย</v>
          </cell>
          <cell r="I1619" t="str">
            <v>คงศักดิ์</v>
          </cell>
          <cell r="J1619" t="str">
            <v>จันทร์เขียว</v>
          </cell>
          <cell r="K1619">
            <v>1509900145295</v>
          </cell>
          <cell r="L1619" t="str">
            <v>ฮอด</v>
          </cell>
          <cell r="M1619" t="str">
            <v>เชียงใหม่ 3</v>
          </cell>
          <cell r="N1619">
            <v>8</v>
          </cell>
          <cell r="O1619" t="str">
            <v>ธนาคารประชาชน</v>
          </cell>
          <cell r="P1619" t="str">
            <v>1.บุคคลค้ำประกัน</v>
          </cell>
          <cell r="Q1619">
            <v>56197.94</v>
          </cell>
          <cell r="R1619">
            <v>24348.62</v>
          </cell>
          <cell r="S1619" t="str">
            <v>จังหวัดฮอด</v>
          </cell>
          <cell r="T1619" t="str">
            <v>ผบE188</v>
          </cell>
          <cell r="U1619">
            <v>2563</v>
          </cell>
          <cell r="V1619" t="str">
            <v>ผบE320</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นายคงศักดิ์ จันทร์เขียว</v>
          </cell>
          <cell r="BM1619">
            <v>883263011175</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2463</v>
          </cell>
          <cell r="C1620">
            <v>1615</v>
          </cell>
          <cell r="D1620">
            <v>25</v>
          </cell>
          <cell r="E1620">
            <v>1</v>
          </cell>
          <cell r="F1620">
            <v>2567</v>
          </cell>
          <cell r="G1620">
            <v>800066721419</v>
          </cell>
          <cell r="H1620" t="str">
            <v>นาย</v>
          </cell>
          <cell r="I1620" t="str">
            <v>อินสม</v>
          </cell>
          <cell r="J1620" t="str">
            <v>สร้อยฟ้า</v>
          </cell>
          <cell r="K1620">
            <v>3501600163912</v>
          </cell>
          <cell r="L1620" t="str">
            <v>ฮอด</v>
          </cell>
          <cell r="M1620" t="str">
            <v>เชียงใหม่ 3</v>
          </cell>
          <cell r="N1620">
            <v>8</v>
          </cell>
          <cell r="O1620" t="str">
            <v>พัฒนาองค์กรชุมชน (รายบุคคล)</v>
          </cell>
          <cell r="P1620" t="str">
            <v>1.บุคคลค้ำประกัน</v>
          </cell>
          <cell r="Q1620">
            <v>95609.94</v>
          </cell>
          <cell r="R1620">
            <v>20934.009999999998</v>
          </cell>
          <cell r="S1620" t="str">
            <v>จังหวัดฮอด</v>
          </cell>
          <cell r="T1620" t="str">
            <v>ผบE186</v>
          </cell>
          <cell r="U1620">
            <v>2563</v>
          </cell>
          <cell r="V1620" t="str">
            <v>ผบE319</v>
          </cell>
          <cell r="W1620">
            <v>2563</v>
          </cell>
          <cell r="X1620">
            <v>9</v>
          </cell>
          <cell r="Y1620">
            <v>9</v>
          </cell>
          <cell r="Z1620">
            <v>2563</v>
          </cell>
          <cell r="AA1620"/>
          <cell r="AB1620"/>
          <cell r="AC1620"/>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นายอินสม สร้อยฟ้า</v>
          </cell>
          <cell r="BM1620">
            <v>883263011078</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2464</v>
          </cell>
          <cell r="C1621">
            <v>1616</v>
          </cell>
          <cell r="D1621">
            <v>25</v>
          </cell>
          <cell r="E1621">
            <v>1</v>
          </cell>
          <cell r="F1621">
            <v>2567</v>
          </cell>
          <cell r="G1621">
            <v>856250004467</v>
          </cell>
          <cell r="H1621" t="str">
            <v>นาย</v>
          </cell>
          <cell r="I1621" t="str">
            <v>บุญทา</v>
          </cell>
          <cell r="J1621" t="str">
            <v>สุยะใหญ่</v>
          </cell>
          <cell r="K1621">
            <v>3510101088159</v>
          </cell>
          <cell r="L1621" t="str">
            <v>ฮอด</v>
          </cell>
          <cell r="M1621" t="str">
            <v>เชียงใหม่ 3</v>
          </cell>
          <cell r="N1621">
            <v>8</v>
          </cell>
          <cell r="O1621" t="str">
            <v>วิทยฐานะ</v>
          </cell>
          <cell r="P1621" t="str">
            <v>1.บุคคลค้ำประกัน</v>
          </cell>
          <cell r="Q1621">
            <v>122344.76</v>
          </cell>
          <cell r="R1621">
            <v>14886.83</v>
          </cell>
          <cell r="S1621" t="str">
            <v>จังหวัดฮอด</v>
          </cell>
          <cell r="T1621" t="str">
            <v>ผบ1405</v>
          </cell>
          <cell r="U1621">
            <v>2559</v>
          </cell>
          <cell r="V1621" t="str">
            <v>ผบ78</v>
          </cell>
          <cell r="W1621">
            <v>2560</v>
          </cell>
          <cell r="X1621"/>
          <cell r="Y1621"/>
          <cell r="Z1621"/>
          <cell r="AA1621">
            <v>16</v>
          </cell>
          <cell r="AB1621">
            <v>2</v>
          </cell>
          <cell r="AC1621">
            <v>2560</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นายบุญทา สุยะใหญ่</v>
          </cell>
          <cell r="BM1621">
            <v>823759010205</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2465</v>
          </cell>
          <cell r="C1622">
            <v>1617</v>
          </cell>
          <cell r="D1622">
            <v>25</v>
          </cell>
          <cell r="E1622">
            <v>1</v>
          </cell>
          <cell r="F1622">
            <v>2567</v>
          </cell>
          <cell r="G1622">
            <v>800075295986</v>
          </cell>
          <cell r="H1622" t="str">
            <v>นางสาว</v>
          </cell>
          <cell r="I1622" t="str">
            <v>เนรัญชรา</v>
          </cell>
          <cell r="J1622" t="str">
            <v>จันทราศรี</v>
          </cell>
          <cell r="K1622">
            <v>3501600014097</v>
          </cell>
          <cell r="L1622" t="str">
            <v>ฮอด</v>
          </cell>
          <cell r="M1622" t="str">
            <v>เชียงใหม่ 3</v>
          </cell>
          <cell r="N1622">
            <v>8</v>
          </cell>
          <cell r="O1622" t="str">
            <v>ธนาคารประชาชน</v>
          </cell>
          <cell r="P1622" t="str">
            <v>1.บุคคลค้ำประกัน</v>
          </cell>
          <cell r="Q1622">
            <v>52318.77</v>
          </cell>
          <cell r="R1622">
            <v>20213.34</v>
          </cell>
          <cell r="S1622" t="str">
            <v>จังหวัดฮอด</v>
          </cell>
          <cell r="T1622" t="str">
            <v>ผบE55</v>
          </cell>
          <cell r="U1622">
            <v>2566</v>
          </cell>
          <cell r="V1622" t="str">
            <v>ผบE327</v>
          </cell>
          <cell r="W1622">
            <v>2566</v>
          </cell>
          <cell r="X1622"/>
          <cell r="Y1622"/>
          <cell r="Z1622"/>
          <cell r="AA1622">
            <v>24</v>
          </cell>
          <cell r="AB1622">
            <v>4</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นางสาวเนรัญชรา จันทราศรี</v>
          </cell>
          <cell r="BM1622">
            <v>883263011713</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2466</v>
          </cell>
          <cell r="C1623">
            <v>1618</v>
          </cell>
          <cell r="D1623">
            <v>25</v>
          </cell>
          <cell r="E1623">
            <v>1</v>
          </cell>
          <cell r="F1623">
            <v>2567</v>
          </cell>
          <cell r="G1623">
            <v>800072853214</v>
          </cell>
          <cell r="H1623" t="str">
            <v>นาง</v>
          </cell>
          <cell r="I1623" t="str">
            <v>สิงห์แก้ว</v>
          </cell>
          <cell r="J1623" t="str">
            <v>แก้วคำ</v>
          </cell>
          <cell r="K1623">
            <v>3501600031625</v>
          </cell>
          <cell r="L1623" t="str">
            <v>ฮอด</v>
          </cell>
          <cell r="M1623" t="str">
            <v>เชียงใหม่ 3</v>
          </cell>
          <cell r="N1623">
            <v>8</v>
          </cell>
          <cell r="O1623" t="str">
            <v>พัฒนาองค์กรชุมชน</v>
          </cell>
          <cell r="P1623" t="str">
            <v>1.บุคคลค้ำประกัน</v>
          </cell>
          <cell r="Q1623">
            <v>38097.58</v>
          </cell>
          <cell r="R1623">
            <v>11286.52</v>
          </cell>
          <cell r="S1623" t="str">
            <v>จังหวัดฮอด</v>
          </cell>
          <cell r="T1623" t="str">
            <v>ผบE706</v>
          </cell>
          <cell r="U1623">
            <v>2566</v>
          </cell>
          <cell r="V1623" t="str">
            <v>ผบE973</v>
          </cell>
          <cell r="W1623">
            <v>2566</v>
          </cell>
          <cell r="X1623"/>
          <cell r="Y1623"/>
          <cell r="Z1623"/>
          <cell r="AA1623">
            <v>22</v>
          </cell>
          <cell r="AB1623">
            <v>8</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นางสิงห์แก้ว แก้วคำ</v>
          </cell>
          <cell r="BM1623">
            <v>888166010162</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2467</v>
          </cell>
          <cell r="C1624">
            <v>1619</v>
          </cell>
          <cell r="D1624">
            <v>25</v>
          </cell>
          <cell r="E1624">
            <v>1</v>
          </cell>
          <cell r="F1624">
            <v>2567</v>
          </cell>
          <cell r="G1624">
            <v>800092000002</v>
          </cell>
          <cell r="H1624" t="str">
            <v>นาย</v>
          </cell>
          <cell r="I1624" t="str">
            <v>มานพ</v>
          </cell>
          <cell r="J1624" t="str">
            <v>บุญหนัก</v>
          </cell>
          <cell r="K1624">
            <v>3170400221776</v>
          </cell>
          <cell r="L1624" t="str">
            <v>ฮอด</v>
          </cell>
          <cell r="M1624" t="str">
            <v>เชียงใหม่ 3</v>
          </cell>
          <cell r="N1624">
            <v>8</v>
          </cell>
          <cell r="O1624" t="str">
            <v>ธนาคารประชาชน</v>
          </cell>
          <cell r="P1624" t="str">
            <v>1.บุคคลค้ำประกัน</v>
          </cell>
          <cell r="Q1624">
            <v>64038.49</v>
          </cell>
          <cell r="R1624">
            <v>27593.18</v>
          </cell>
          <cell r="S1624" t="str">
            <v>จังหวัดฮอด</v>
          </cell>
          <cell r="T1624" t="str">
            <v>ผบE52</v>
          </cell>
          <cell r="U1624">
            <v>2566</v>
          </cell>
          <cell r="V1624" t="str">
            <v>ผบE326</v>
          </cell>
          <cell r="W1624">
            <v>2566</v>
          </cell>
          <cell r="X1624"/>
          <cell r="Y1624"/>
          <cell r="Z1624"/>
          <cell r="AA1624">
            <v>20</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นายมานพ บุญหนัก</v>
          </cell>
          <cell r="BM1624">
            <v>888165010701</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2468</v>
          </cell>
          <cell r="C1625">
            <v>1620</v>
          </cell>
          <cell r="D1625">
            <v>25</v>
          </cell>
          <cell r="E1625">
            <v>1</v>
          </cell>
          <cell r="F1625">
            <v>2567</v>
          </cell>
          <cell r="G1625">
            <v>800090340368</v>
          </cell>
          <cell r="H1625" t="str">
            <v>นางสาว</v>
          </cell>
          <cell r="I1625" t="str">
            <v>ตรียาภรณ์</v>
          </cell>
          <cell r="J1625" t="str">
            <v>จำปาสิทธิ์</v>
          </cell>
          <cell r="K1625">
            <v>3501600012531</v>
          </cell>
          <cell r="L1625" t="str">
            <v>ฮอด</v>
          </cell>
          <cell r="M1625" t="str">
            <v>เชียงใหม่ 3</v>
          </cell>
          <cell r="N1625">
            <v>8</v>
          </cell>
          <cell r="O1625" t="str">
            <v>ธนาคารประชาชน</v>
          </cell>
          <cell r="P1625" t="str">
            <v>1.บุคคลค้ำประกัน</v>
          </cell>
          <cell r="Q1625">
            <v>172723.24</v>
          </cell>
          <cell r="R1625">
            <v>64329.5</v>
          </cell>
          <cell r="S1625" t="str">
            <v>จังหวัดฮอด</v>
          </cell>
          <cell r="T1625" t="str">
            <v>ผบE53</v>
          </cell>
          <cell r="U1625">
            <v>2566</v>
          </cell>
          <cell r="V1625" t="str">
            <v>ผบE320</v>
          </cell>
          <cell r="W1625">
            <v>2566</v>
          </cell>
          <cell r="X1625"/>
          <cell r="Y1625"/>
          <cell r="Z1625"/>
          <cell r="AA1625">
            <v>24</v>
          </cell>
          <cell r="AB1625">
            <v>4</v>
          </cell>
          <cell r="AC1625">
            <v>2566</v>
          </cell>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นางสาวตรียาภรณ์ จำปาสิทธิ์</v>
          </cell>
          <cell r="BM1625">
            <v>888165010697</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2469</v>
          </cell>
          <cell r="C1626">
            <v>1621</v>
          </cell>
          <cell r="D1626">
            <v>25</v>
          </cell>
          <cell r="E1626">
            <v>1</v>
          </cell>
          <cell r="F1626">
            <v>2567</v>
          </cell>
          <cell r="G1626">
            <v>800093520438</v>
          </cell>
          <cell r="H1626" t="str">
            <v>นางสาว</v>
          </cell>
          <cell r="I1626" t="str">
            <v>นริศญา</v>
          </cell>
          <cell r="J1626" t="str">
            <v>ยศอิ</v>
          </cell>
          <cell r="K1626">
            <v>1510300077487</v>
          </cell>
          <cell r="L1626" t="str">
            <v>ฮอด</v>
          </cell>
          <cell r="M1626" t="str">
            <v>เชียงใหม่ 3</v>
          </cell>
          <cell r="N1626">
            <v>8</v>
          </cell>
          <cell r="O1626" t="str">
            <v>แก้ไขหนี้ฯ</v>
          </cell>
          <cell r="P1626" t="str">
            <v>1.บุคคลค้ำประกัน</v>
          </cell>
          <cell r="Q1626">
            <v>21642.5</v>
          </cell>
          <cell r="R1626">
            <v>7650.72</v>
          </cell>
          <cell r="S1626" t="str">
            <v>จังหวัดฮอด</v>
          </cell>
          <cell r="T1626" t="str">
            <v>ผบE50</v>
          </cell>
          <cell r="U1626">
            <v>2566</v>
          </cell>
          <cell r="V1626"/>
          <cell r="W1626"/>
          <cell r="X1626"/>
          <cell r="Y1626"/>
          <cell r="Z1626"/>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นางสาวนริศญา ยศอิ</v>
          </cell>
          <cell r="BM1626">
            <v>888165010743</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2470</v>
          </cell>
          <cell r="C1627">
            <v>1622</v>
          </cell>
          <cell r="D1627">
            <v>25</v>
          </cell>
          <cell r="E1627">
            <v>1</v>
          </cell>
          <cell r="F1627">
            <v>2567</v>
          </cell>
          <cell r="G1627">
            <v>800059510100</v>
          </cell>
          <cell r="H1627" t="str">
            <v>นางสาว</v>
          </cell>
          <cell r="I1627" t="str">
            <v>ณัฎฐวี</v>
          </cell>
          <cell r="J1627" t="str">
            <v>มินทะนา</v>
          </cell>
          <cell r="K1627">
            <v>1571200047773</v>
          </cell>
          <cell r="L1627" t="str">
            <v>ฮอด</v>
          </cell>
          <cell r="M1627" t="str">
            <v>เชียงใหม่ 3</v>
          </cell>
          <cell r="N1627">
            <v>8</v>
          </cell>
          <cell r="O1627" t="str">
            <v>ธนาคารประชาชน</v>
          </cell>
          <cell r="P1627" t="str">
            <v>1.บุคคลค้ำประกัน</v>
          </cell>
          <cell r="Q1627">
            <v>62943.839999999997</v>
          </cell>
          <cell r="R1627">
            <v>19792.96</v>
          </cell>
          <cell r="S1627" t="str">
            <v>จังหวัดฮอด</v>
          </cell>
          <cell r="T1627" t="str">
            <v>ผบE345</v>
          </cell>
          <cell r="U1627">
            <v>2566</v>
          </cell>
          <cell r="V1627" t="str">
            <v>ผบE2895</v>
          </cell>
          <cell r="W1627">
            <v>2566</v>
          </cell>
          <cell r="X1627">
            <v>8</v>
          </cell>
          <cell r="Y1627">
            <v>5</v>
          </cell>
          <cell r="Z1627">
            <v>2566</v>
          </cell>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นางสาวณัฎฐวี มินทะนา</v>
          </cell>
          <cell r="BM1627">
            <v>888165010699</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2471</v>
          </cell>
          <cell r="C1628">
            <v>1623</v>
          </cell>
          <cell r="D1628">
            <v>25</v>
          </cell>
          <cell r="E1628">
            <v>1</v>
          </cell>
          <cell r="F1628">
            <v>2567</v>
          </cell>
          <cell r="G1628">
            <v>800091607179</v>
          </cell>
          <cell r="H1628" t="str">
            <v>นางสาว</v>
          </cell>
          <cell r="I1628" t="str">
            <v>วริศรา</v>
          </cell>
          <cell r="J1628" t="str">
            <v>อุปละ</v>
          </cell>
          <cell r="K1628">
            <v>1509901564089</v>
          </cell>
          <cell r="L1628" t="str">
            <v>ฮอด</v>
          </cell>
          <cell r="M1628" t="str">
            <v>เชียงใหม่ 3</v>
          </cell>
          <cell r="N1628">
            <v>8</v>
          </cell>
          <cell r="O1628" t="str">
            <v>แก้ไขหนี้ฯ</v>
          </cell>
          <cell r="P1628" t="str">
            <v>1.บุคคลค้ำประกัน</v>
          </cell>
          <cell r="Q1628">
            <v>19297.5</v>
          </cell>
          <cell r="R1628">
            <v>8309.84</v>
          </cell>
          <cell r="S1628" t="str">
            <v>จังหวัดฮอด</v>
          </cell>
          <cell r="T1628" t="str">
            <v>ผบE51</v>
          </cell>
          <cell r="U1628">
            <v>2566</v>
          </cell>
          <cell r="V1628"/>
          <cell r="W1628"/>
          <cell r="X1628"/>
          <cell r="Y1628"/>
          <cell r="Z1628"/>
          <cell r="AA1628"/>
          <cell r="AB1628"/>
          <cell r="AC1628"/>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นางสาววริศรา อุปละ</v>
          </cell>
          <cell r="BM1628">
            <v>888165010784</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2472</v>
          </cell>
          <cell r="C1629">
            <v>1624</v>
          </cell>
          <cell r="D1629">
            <v>25</v>
          </cell>
          <cell r="E1629">
            <v>1</v>
          </cell>
          <cell r="F1629">
            <v>2567</v>
          </cell>
          <cell r="G1629">
            <v>800066729776</v>
          </cell>
          <cell r="H1629" t="str">
            <v>นาย</v>
          </cell>
          <cell r="I1629" t="str">
            <v>ประชาญ</v>
          </cell>
          <cell r="J1629" t="str">
            <v>นำสม</v>
          </cell>
          <cell r="K1629">
            <v>3501600167586</v>
          </cell>
          <cell r="L1629" t="str">
            <v>ฮอด</v>
          </cell>
          <cell r="M1629" t="str">
            <v>เชียงใหม่ 3</v>
          </cell>
          <cell r="N1629">
            <v>8</v>
          </cell>
          <cell r="O1629" t="str">
            <v>พัฒนาองค์กรชุมชน</v>
          </cell>
          <cell r="P1629" t="str">
            <v>1.บุคคลค้ำประกัน</v>
          </cell>
          <cell r="Q1629">
            <v>69535.75</v>
          </cell>
          <cell r="R1629">
            <v>23245.86</v>
          </cell>
          <cell r="S1629" t="str">
            <v>จังหวัดฮอด</v>
          </cell>
          <cell r="T1629" t="str">
            <v>ผบE58</v>
          </cell>
          <cell r="U1629">
            <v>2566</v>
          </cell>
          <cell r="V1629"/>
          <cell r="W1629"/>
          <cell r="X1629"/>
          <cell r="Y1629"/>
          <cell r="Z1629"/>
          <cell r="AA1629">
            <v>24</v>
          </cell>
          <cell r="AB1629">
            <v>4</v>
          </cell>
          <cell r="AC1629">
            <v>2566</v>
          </cell>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นายประชาญ นำสม</v>
          </cell>
          <cell r="BM1629">
            <v>888165010713</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2473</v>
          </cell>
          <cell r="C1630">
            <v>1625</v>
          </cell>
          <cell r="D1630">
            <v>25</v>
          </cell>
          <cell r="E1630">
            <v>1</v>
          </cell>
          <cell r="F1630">
            <v>2567</v>
          </cell>
          <cell r="G1630">
            <v>800089733789</v>
          </cell>
          <cell r="H1630" t="str">
            <v>นาย</v>
          </cell>
          <cell r="I1630" t="str">
            <v>สุนทร</v>
          </cell>
          <cell r="J1630" t="str">
            <v>อุทิศลาภผล</v>
          </cell>
          <cell r="K1630">
            <v>2500300023539</v>
          </cell>
          <cell r="L1630" t="str">
            <v>ฮอด</v>
          </cell>
          <cell r="M1630" t="str">
            <v>เชียงใหม่ 3</v>
          </cell>
          <cell r="N1630">
            <v>8</v>
          </cell>
          <cell r="O1630" t="str">
            <v>แก้ไขหนี้ฯ</v>
          </cell>
          <cell r="P1630" t="str">
            <v>1.บุคคลค้ำประกัน</v>
          </cell>
          <cell r="Q1630">
            <v>41660</v>
          </cell>
          <cell r="R1630">
            <v>3972.03</v>
          </cell>
          <cell r="S1630" t="str">
            <v>จังหวัดฮอด</v>
          </cell>
          <cell r="T1630" t="str">
            <v>ผบE197</v>
          </cell>
          <cell r="U1630">
            <v>2563</v>
          </cell>
          <cell r="V1630" t="str">
            <v>ผบE3244</v>
          </cell>
          <cell r="W1630">
            <v>2563</v>
          </cell>
          <cell r="X1630">
            <v>9</v>
          </cell>
          <cell r="Y1630">
            <v>9</v>
          </cell>
          <cell r="Z1630">
            <v>2563</v>
          </cell>
          <cell r="AA1630"/>
          <cell r="AB1630"/>
          <cell r="AC1630"/>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นายสุนทร อุทิศลาภผล</v>
          </cell>
          <cell r="BM1630">
            <v>883263011092</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2474</v>
          </cell>
          <cell r="C1631">
            <v>1626</v>
          </cell>
          <cell r="D1631">
            <v>25</v>
          </cell>
          <cell r="E1631">
            <v>1</v>
          </cell>
          <cell r="F1631">
            <v>2567</v>
          </cell>
          <cell r="G1631">
            <v>800089358017</v>
          </cell>
          <cell r="H1631" t="str">
            <v>นาย</v>
          </cell>
          <cell r="I1631" t="str">
            <v>สุบิน</v>
          </cell>
          <cell r="J1631" t="str">
            <v>ทอสาร</v>
          </cell>
          <cell r="K1631">
            <v>1509900656664</v>
          </cell>
          <cell r="L1631" t="str">
            <v>ฮอด</v>
          </cell>
          <cell r="M1631" t="str">
            <v>เชียงใหม่ 3</v>
          </cell>
          <cell r="N1631">
            <v>8</v>
          </cell>
          <cell r="O1631" t="str">
            <v>แก้ไขหนี้ฯ</v>
          </cell>
          <cell r="P1631" t="str">
            <v>1.บุคคลค้ำประกัน</v>
          </cell>
          <cell r="Q1631">
            <v>44162</v>
          </cell>
          <cell r="R1631">
            <v>6468.73</v>
          </cell>
          <cell r="S1631" t="str">
            <v>จังหวัดฮอด</v>
          </cell>
          <cell r="T1631" t="str">
            <v>ผบE836</v>
          </cell>
          <cell r="U1631">
            <v>2563</v>
          </cell>
          <cell r="V1631" t="str">
            <v>ผบE1061</v>
          </cell>
          <cell r="W1631">
            <v>2563</v>
          </cell>
          <cell r="X1631"/>
          <cell r="Y1631"/>
          <cell r="Z1631"/>
          <cell r="AA1631">
            <v>7</v>
          </cell>
          <cell r="AB1631">
            <v>12</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นายสุบิน ทอสาร</v>
          </cell>
          <cell r="BM1631">
            <v>883263011090</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2475</v>
          </cell>
          <cell r="C1632">
            <v>1627</v>
          </cell>
          <cell r="D1632">
            <v>25</v>
          </cell>
          <cell r="E1632">
            <v>1</v>
          </cell>
          <cell r="F1632">
            <v>2567</v>
          </cell>
          <cell r="G1632">
            <v>80005146266</v>
          </cell>
          <cell r="H1632" t="str">
            <v>นาย</v>
          </cell>
          <cell r="I1632" t="str">
            <v>ธนกฤต</v>
          </cell>
          <cell r="J1632" t="str">
            <v>ธนันชัย</v>
          </cell>
          <cell r="K1632">
            <v>3501600181945</v>
          </cell>
          <cell r="L1632" t="str">
            <v>ฮอด</v>
          </cell>
          <cell r="M1632" t="str">
            <v>เชียงใหม่ 3</v>
          </cell>
          <cell r="N1632">
            <v>8</v>
          </cell>
          <cell r="O1632" t="str">
            <v>ธนาคารประชาชน</v>
          </cell>
          <cell r="P1632" t="str">
            <v>1.บุคคลค้ำประกัน</v>
          </cell>
          <cell r="Q1632">
            <v>101427.78</v>
          </cell>
          <cell r="R1632">
            <v>9789.56</v>
          </cell>
          <cell r="S1632" t="str">
            <v>จังหวัดฮอด</v>
          </cell>
          <cell r="T1632" t="str">
            <v>ผบE205</v>
          </cell>
          <cell r="U1632">
            <v>2563</v>
          </cell>
          <cell r="V1632" t="str">
            <v>ผบE334</v>
          </cell>
          <cell r="W1632">
            <v>2563</v>
          </cell>
          <cell r="X1632"/>
          <cell r="Y1632"/>
          <cell r="Z1632"/>
          <cell r="AA1632">
            <v>10</v>
          </cell>
          <cell r="AB1632">
            <v>9</v>
          </cell>
          <cell r="AC1632">
            <v>2563</v>
          </cell>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นายธนกฤต ธนันชัย</v>
          </cell>
          <cell r="BM1632">
            <v>883263011096</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2476</v>
          </cell>
          <cell r="C1633">
            <v>1628</v>
          </cell>
          <cell r="D1633">
            <v>25</v>
          </cell>
          <cell r="E1633">
            <v>1</v>
          </cell>
          <cell r="F1633">
            <v>2567</v>
          </cell>
          <cell r="G1633">
            <v>883263011089</v>
          </cell>
          <cell r="H1633" t="str">
            <v>นาย</v>
          </cell>
          <cell r="I1633" t="str">
            <v>อุทิศ</v>
          </cell>
          <cell r="J1633" t="str">
            <v>ทาหล้า</v>
          </cell>
          <cell r="K1633">
            <v>3501600202772</v>
          </cell>
          <cell r="L1633" t="str">
            <v>ฮอด</v>
          </cell>
          <cell r="M1633" t="str">
            <v>เชียงใหม่ 3</v>
          </cell>
          <cell r="N1633">
            <v>8</v>
          </cell>
          <cell r="O1633" t="str">
            <v>องค์กรชุมชน(รายบุคคล)</v>
          </cell>
          <cell r="P1633" t="str">
            <v>1.บุคคลค้ำประกัน</v>
          </cell>
          <cell r="Q1633">
            <v>40801.879999999997</v>
          </cell>
          <cell r="R1633">
            <v>13093.58</v>
          </cell>
          <cell r="S1633" t="str">
            <v>จังหวัดฮอด</v>
          </cell>
          <cell r="T1633" t="str">
            <v>ผบE194</v>
          </cell>
          <cell r="U1633">
            <v>2563</v>
          </cell>
          <cell r="V1633" t="str">
            <v>ผบE322</v>
          </cell>
          <cell r="W1633">
            <v>2563</v>
          </cell>
          <cell r="X1633">
            <v>9</v>
          </cell>
          <cell r="Y1633">
            <v>9</v>
          </cell>
          <cell r="Z1633">
            <v>2563</v>
          </cell>
          <cell r="AA1633"/>
          <cell r="AB1633"/>
          <cell r="AC1633"/>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นายอุทิศ ทาหล้า</v>
          </cell>
          <cell r="BM1633">
            <v>883263011089</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2477</v>
          </cell>
          <cell r="C1634">
            <v>1629</v>
          </cell>
          <cell r="D1634">
            <v>25</v>
          </cell>
          <cell r="E1634">
            <v>1</v>
          </cell>
          <cell r="F1634">
            <v>2567</v>
          </cell>
          <cell r="G1634">
            <v>800087177864</v>
          </cell>
          <cell r="H1634" t="str">
            <v>นางสาว</v>
          </cell>
          <cell r="I1634" t="str">
            <v>พัชรินทร์</v>
          </cell>
          <cell r="J1634" t="str">
            <v>ณ วรรณติ๊บ</v>
          </cell>
          <cell r="K1634">
            <v>2501600024981</v>
          </cell>
          <cell r="L1634" t="str">
            <v>ฮอด</v>
          </cell>
          <cell r="M1634" t="str">
            <v>เชียงใหม่ 3</v>
          </cell>
          <cell r="N1634">
            <v>8</v>
          </cell>
          <cell r="O1634" t="str">
            <v>ธนาคารประชาชน</v>
          </cell>
          <cell r="P1634" t="str">
            <v>1.บุคคลค้ำประกัน</v>
          </cell>
          <cell r="Q1634">
            <v>43920.39</v>
          </cell>
          <cell r="R1634">
            <v>9175.02</v>
          </cell>
          <cell r="S1634" t="str">
            <v>จังหวัดฮอด</v>
          </cell>
          <cell r="T1634" t="str">
            <v>ผบE172</v>
          </cell>
          <cell r="U1634">
            <v>2563</v>
          </cell>
          <cell r="V1634" t="str">
            <v>ผบE2871</v>
          </cell>
          <cell r="W1634">
            <v>2563</v>
          </cell>
          <cell r="X1634"/>
          <cell r="Y1634"/>
          <cell r="Z1634"/>
          <cell r="AA1634">
            <v>3</v>
          </cell>
          <cell r="AB1634">
            <v>9</v>
          </cell>
          <cell r="AC1634">
            <v>2563</v>
          </cell>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นางสาวพัชรินทร์ ณ วรรณติ๊บ</v>
          </cell>
          <cell r="BM1634">
            <v>883263011085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2478</v>
          </cell>
          <cell r="C1635">
            <v>1630</v>
          </cell>
          <cell r="D1635"/>
          <cell r="E1635"/>
          <cell r="F1635"/>
          <cell r="G1635">
            <v>800026549744</v>
          </cell>
          <cell r="H1635" t="str">
            <v>นาย</v>
          </cell>
          <cell r="I1635" t="str">
            <v>บุญมี</v>
          </cell>
          <cell r="J1635" t="str">
            <v>ปุกคำ</v>
          </cell>
          <cell r="K1635" t="str">
            <v>3 5009 00941 32 4</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ผบ.601</v>
          </cell>
          <cell r="U1635">
            <v>2557</v>
          </cell>
          <cell r="V1635" t="str">
            <v>ผบ719</v>
          </cell>
          <cell r="W1635">
            <v>2557</v>
          </cell>
          <cell r="X1635"/>
          <cell r="Y1635"/>
          <cell r="Z1635"/>
          <cell r="AA1635"/>
          <cell r="AB1635"/>
          <cell r="AC1635"/>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นายบุญมี ปุกคำ</v>
          </cell>
          <cell r="BM1635">
            <v>823857010025</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2479</v>
          </cell>
          <cell r="C1636">
            <v>1631</v>
          </cell>
          <cell r="D1636"/>
          <cell r="E1636"/>
          <cell r="F1636"/>
          <cell r="G1636">
            <v>800026717614</v>
          </cell>
          <cell r="H1636" t="str">
            <v>นาง</v>
          </cell>
          <cell r="I1636" t="str">
            <v>กัลยกร</v>
          </cell>
          <cell r="J1636" t="str">
            <v>กันธิยะ</v>
          </cell>
          <cell r="K1636" t="str">
            <v>3 5009  00808 63 2</v>
          </cell>
          <cell r="L1636" t="str">
            <v>ฝาง</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ผบ.855</v>
          </cell>
          <cell r="U1636">
            <v>2558</v>
          </cell>
          <cell r="V1636" t="str">
            <v>ผบ.96</v>
          </cell>
          <cell r="W1636">
            <v>2559</v>
          </cell>
          <cell r="X1636"/>
          <cell r="Y1636"/>
          <cell r="Z1636"/>
          <cell r="AA1636">
            <v>25</v>
          </cell>
          <cell r="AB1636">
            <v>2</v>
          </cell>
          <cell r="AC1636">
            <v>2559</v>
          </cell>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นางกัลยกร กันธิยะ</v>
          </cell>
          <cell r="BM1636">
            <v>823859010416</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2480</v>
          </cell>
          <cell r="C1637">
            <v>1632</v>
          </cell>
          <cell r="D1637"/>
          <cell r="E1637"/>
          <cell r="F1637"/>
          <cell r="G1637">
            <v>800030878352</v>
          </cell>
          <cell r="H1637" t="str">
            <v>นาย</v>
          </cell>
          <cell r="I1637" t="str">
            <v>สมัย</v>
          </cell>
          <cell r="J1637" t="str">
            <v>ดวงวิลัย</v>
          </cell>
          <cell r="K1637" t="str">
            <v>3 5010 00348 36 9</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ผบ.169</v>
          </cell>
          <cell r="U1637">
            <v>2557</v>
          </cell>
          <cell r="V1637" t="str">
            <v>ผบ.359</v>
          </cell>
          <cell r="W1637">
            <v>2557</v>
          </cell>
          <cell r="X1637">
            <v>15</v>
          </cell>
          <cell r="Y1637">
            <v>7</v>
          </cell>
          <cell r="Z1637">
            <v>2557</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นายสมัย ดวงวิลัย</v>
          </cell>
          <cell r="BM1637">
            <v>823857010294</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2481</v>
          </cell>
          <cell r="C1638">
            <v>1633</v>
          </cell>
          <cell r="D1638"/>
          <cell r="E1638"/>
          <cell r="F1638"/>
          <cell r="G1638">
            <v>800028200650</v>
          </cell>
          <cell r="H1638" t="str">
            <v>นางสาว</v>
          </cell>
          <cell r="I1638" t="str">
            <v>ศุภาพิชญ์</v>
          </cell>
          <cell r="J1638" t="str">
            <v>ศรีคงยศ</v>
          </cell>
          <cell r="K1638" t="str">
            <v>2 5009 00018 44 7</v>
          </cell>
          <cell r="L1638" t="str">
            <v>แม่อาย</v>
          </cell>
          <cell r="M1638" t="str">
            <v>เชียงใหม่ 2</v>
          </cell>
          <cell r="N1638">
            <v>8</v>
          </cell>
          <cell r="O1638" t="str">
            <v>ธนาคารประชาชน</v>
          </cell>
          <cell r="P1638" t="str">
            <v>1.บุคคลค้ำประกัน</v>
          </cell>
          <cell r="Q1638"/>
          <cell r="R1638"/>
          <cell r="S1638" t="str">
            <v>จังหวัดฝาง</v>
          </cell>
          <cell r="T1638" t="str">
            <v>ผบ.700</v>
          </cell>
          <cell r="U1638">
            <v>2557</v>
          </cell>
          <cell r="V1638" t="str">
            <v>ผบ.19</v>
          </cell>
          <cell r="W1638">
            <v>2558</v>
          </cell>
          <cell r="X1638">
            <v>28</v>
          </cell>
          <cell r="Y1638">
            <v>1</v>
          </cell>
          <cell r="Z1638">
            <v>2558</v>
          </cell>
          <cell r="AA1638"/>
          <cell r="AB1638"/>
          <cell r="AC1638"/>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นางสาวศุภาพิชญ์ ศรีคงยศ</v>
          </cell>
          <cell r="BM1638">
            <v>823857010446</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2482</v>
          </cell>
          <cell r="C1639">
            <v>1634</v>
          </cell>
          <cell r="D1639"/>
          <cell r="E1639"/>
          <cell r="F1639"/>
          <cell r="G1639">
            <v>800000964257</v>
          </cell>
          <cell r="H1639" t="str">
            <v>นางสาว</v>
          </cell>
          <cell r="I1639" t="str">
            <v>เครือวัลย์</v>
          </cell>
          <cell r="J1639" t="str">
            <v>ปัญญา</v>
          </cell>
          <cell r="K1639" t="str">
            <v>1 5009 00005 44 4</v>
          </cell>
          <cell r="L1639" t="str">
            <v>ฝาง</v>
          </cell>
          <cell r="M1639" t="str">
            <v>เชียงใหม่ 2</v>
          </cell>
          <cell r="N1639">
            <v>8</v>
          </cell>
          <cell r="O1639" t="str">
            <v>สินเชื่อแก้ไขหนี้สินภาคประชาชน</v>
          </cell>
          <cell r="P1639" t="str">
            <v>1.บุคคลค้ำประกัน</v>
          </cell>
          <cell r="Q1639"/>
          <cell r="R1639"/>
          <cell r="S1639" t="str">
            <v>จังหวัดฝาง</v>
          </cell>
          <cell r="T1639" t="str">
            <v>ผบ.748</v>
          </cell>
          <cell r="U1639">
            <v>2557</v>
          </cell>
          <cell r="V1639" t="str">
            <v>ผบ.874</v>
          </cell>
          <cell r="W1639">
            <v>2557</v>
          </cell>
          <cell r="X1639"/>
          <cell r="Y1639"/>
          <cell r="Z1639"/>
          <cell r="AA1639">
            <v>12</v>
          </cell>
          <cell r="AB1639">
            <v>12</v>
          </cell>
          <cell r="AC1639">
            <v>2557</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นางสาวเครือวัลย์ ปัญญา</v>
          </cell>
          <cell r="BM1639">
            <v>823857010674</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2483</v>
          </cell>
          <cell r="C1640">
            <v>1635</v>
          </cell>
          <cell r="D1640">
            <v>25</v>
          </cell>
          <cell r="E1640">
            <v>1</v>
          </cell>
          <cell r="F1640">
            <v>2567</v>
          </cell>
          <cell r="G1640">
            <v>800034641038</v>
          </cell>
          <cell r="H1640" t="str">
            <v>นาง</v>
          </cell>
          <cell r="I1640" t="str">
            <v>เรณู</v>
          </cell>
          <cell r="J1640" t="str">
            <v>ยะวงค์</v>
          </cell>
          <cell r="K1640" t="str">
            <v>3 5017 00103 21 1</v>
          </cell>
          <cell r="L1640" t="str">
            <v>ดอยเต่า</v>
          </cell>
          <cell r="M1640" t="str">
            <v>เชียงใหม่ 3</v>
          </cell>
          <cell r="N1640">
            <v>8</v>
          </cell>
          <cell r="O1640" t="str">
            <v>องค์กรชุมชน</v>
          </cell>
          <cell r="P1640" t="str">
            <v>1.บุคคลค้ำประกัน</v>
          </cell>
          <cell r="Q1640"/>
          <cell r="R1640"/>
          <cell r="S1640" t="str">
            <v>จังหวัดฮอด</v>
          </cell>
          <cell r="T1640" t="str">
            <v>ผบE829</v>
          </cell>
          <cell r="U1640">
            <v>2564</v>
          </cell>
          <cell r="V1640" t="str">
            <v>ผบE08</v>
          </cell>
          <cell r="W1640">
            <v>2565</v>
          </cell>
          <cell r="X1640"/>
          <cell r="Y1640"/>
          <cell r="Z1640"/>
          <cell r="AA1640">
            <v>15</v>
          </cell>
          <cell r="AB1640">
            <v>2</v>
          </cell>
          <cell r="AC1640">
            <v>2565</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นางเรณู ยะวงค์</v>
          </cell>
          <cell r="BM1640">
            <v>823759010503</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2484</v>
          </cell>
          <cell r="C1641">
            <v>1636</v>
          </cell>
          <cell r="D1641">
            <v>25</v>
          </cell>
          <cell r="E1641">
            <v>1</v>
          </cell>
          <cell r="F1641">
            <v>2567</v>
          </cell>
          <cell r="G1641">
            <v>800036415464</v>
          </cell>
          <cell r="H1641" t="str">
            <v>นาย</v>
          </cell>
          <cell r="I1641" t="str">
            <v>พงษ์สนิท</v>
          </cell>
          <cell r="J1641" t="str">
            <v>มอยแก้ว</v>
          </cell>
          <cell r="K1641" t="str">
            <v>3 5017 00088 85 8</v>
          </cell>
          <cell r="L1641" t="str">
            <v>ดอยเต่า</v>
          </cell>
          <cell r="M1641" t="str">
            <v>เชียงใหม่ 3</v>
          </cell>
          <cell r="N1641">
            <v>8</v>
          </cell>
          <cell r="O1641" t="str">
            <v>พัฒนาองค์กร</v>
          </cell>
          <cell r="P1641" t="str">
            <v>1.บุคคลค้ำประกัน</v>
          </cell>
          <cell r="Q1641"/>
          <cell r="R1641"/>
          <cell r="S1641" t="str">
            <v>จังหวัดฮอด</v>
          </cell>
          <cell r="T1641" t="str">
            <v>ผบE564</v>
          </cell>
          <cell r="U1641">
            <v>2566</v>
          </cell>
          <cell r="V1641" t="str">
            <v>ผบE790</v>
          </cell>
          <cell r="W1641">
            <v>2566</v>
          </cell>
          <cell r="X1641"/>
          <cell r="Y1641"/>
          <cell r="Z1641"/>
          <cell r="AA1641">
            <v>11</v>
          </cell>
          <cell r="AB1641">
            <v>7</v>
          </cell>
          <cell r="AC1641">
            <v>2566</v>
          </cell>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นายพงษ์สนิท มอยแก้ว</v>
          </cell>
          <cell r="BM1641">
            <v>888166010046</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2485</v>
          </cell>
          <cell r="C1642">
            <v>1637</v>
          </cell>
          <cell r="D1642">
            <v>25</v>
          </cell>
          <cell r="E1642">
            <v>1</v>
          </cell>
          <cell r="F1642">
            <v>2567</v>
          </cell>
          <cell r="G1642">
            <v>800056997177</v>
          </cell>
          <cell r="H1642" t="str">
            <v>นาย</v>
          </cell>
          <cell r="I1642" t="str">
            <v>วรรณชัย</v>
          </cell>
          <cell r="J1642" t="str">
            <v>กาพย์ตุ้ม</v>
          </cell>
          <cell r="K1642" t="str">
            <v>3 5003 00041 91 8</v>
          </cell>
          <cell r="L1642" t="str">
            <v>แม่แจ่ม</v>
          </cell>
          <cell r="M1642" t="str">
            <v>เชียงใหม่ 3</v>
          </cell>
          <cell r="N1642">
            <v>8</v>
          </cell>
          <cell r="O1642" t="str">
            <v>องค์กรชุมชน</v>
          </cell>
          <cell r="P1642" t="str">
            <v>1.บุคคลค้ำประกัน</v>
          </cell>
          <cell r="Q1642"/>
          <cell r="R1642"/>
          <cell r="S1642" t="str">
            <v>จังหวัดฮอด</v>
          </cell>
          <cell r="T1642" t="str">
            <v>ผบE770</v>
          </cell>
          <cell r="U1642">
            <v>2565</v>
          </cell>
          <cell r="V1642" t="str">
            <v>ผบE853</v>
          </cell>
          <cell r="W1642">
            <v>2565</v>
          </cell>
          <cell r="X1642">
            <v>14</v>
          </cell>
          <cell r="Y1642">
            <v>11</v>
          </cell>
          <cell r="Z1642">
            <v>2565</v>
          </cell>
          <cell r="AA1642"/>
          <cell r="AB1642"/>
          <cell r="AC1642"/>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นายวรรณชัย กาพย์ตุ้ม</v>
          </cell>
          <cell r="BM1642">
            <v>0</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2486</v>
          </cell>
          <cell r="C1643">
            <v>1638</v>
          </cell>
          <cell r="D1643">
            <v>25</v>
          </cell>
          <cell r="E1643">
            <v>1</v>
          </cell>
          <cell r="F1643">
            <v>2567</v>
          </cell>
          <cell r="G1643">
            <v>800062007706</v>
          </cell>
          <cell r="H1643" t="str">
            <v>นาง</v>
          </cell>
          <cell r="I1643" t="str">
            <v>อาภา</v>
          </cell>
          <cell r="J1643" t="str">
            <v>อินใจ</v>
          </cell>
          <cell r="K1643" t="str">
            <v>3 5003 00373 43 1</v>
          </cell>
          <cell r="L1643" t="str">
            <v>แม่แจ่ม</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ผบE56</v>
          </cell>
          <cell r="U1643">
            <v>2566</v>
          </cell>
          <cell r="V1643" t="str">
            <v>ผบE322</v>
          </cell>
          <cell r="W1643">
            <v>2566</v>
          </cell>
          <cell r="X1643"/>
          <cell r="Y1643"/>
          <cell r="Z1643"/>
          <cell r="AA1643">
            <v>25</v>
          </cell>
          <cell r="AB1643">
            <v>4</v>
          </cell>
          <cell r="AC1643">
            <v>2566</v>
          </cell>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นางอาภา อินใจ</v>
          </cell>
          <cell r="BM1643">
            <v>883263010592</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2487</v>
          </cell>
          <cell r="C1644">
            <v>1639</v>
          </cell>
          <cell r="D1644">
            <v>25</v>
          </cell>
          <cell r="E1644">
            <v>1</v>
          </cell>
          <cell r="F1644">
            <v>2567</v>
          </cell>
          <cell r="G1644">
            <v>800053960145</v>
          </cell>
          <cell r="H1644" t="str">
            <v>นาย</v>
          </cell>
          <cell r="I1644" t="str">
            <v>ชอบกัง</v>
          </cell>
          <cell r="J1644" t="str">
            <v>คมชายชาญ</v>
          </cell>
          <cell r="K1644" t="str">
            <v>5 5018 01070 27 6</v>
          </cell>
          <cell r="L1644" t="str">
            <v>อมก๋อย</v>
          </cell>
          <cell r="M1644" t="str">
            <v>เชียงใหม่ 3</v>
          </cell>
          <cell r="N1644">
            <v>8</v>
          </cell>
          <cell r="O1644" t="str">
            <v>ธนาคารประชาชน</v>
          </cell>
          <cell r="P1644" t="str">
            <v>1.บุคคลค้ำประกัน</v>
          </cell>
          <cell r="Q1644"/>
          <cell r="R1644"/>
          <cell r="S1644" t="str">
            <v>จังหวัดฮอด</v>
          </cell>
          <cell r="T1644" t="str">
            <v>ผบ.1045</v>
          </cell>
          <cell r="U1644">
            <v>2562</v>
          </cell>
          <cell r="V1644"/>
          <cell r="W1644"/>
          <cell r="X1644"/>
          <cell r="Y1644"/>
          <cell r="Z1644"/>
          <cell r="AA1644"/>
          <cell r="AB1644"/>
          <cell r="AC1644"/>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นายชอบกัง คมชายชาญ</v>
          </cell>
          <cell r="BM1644">
            <v>883262011641</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2488</v>
          </cell>
          <cell r="C1645">
            <v>1640</v>
          </cell>
          <cell r="D1645">
            <v>25</v>
          </cell>
          <cell r="E1645">
            <v>1</v>
          </cell>
          <cell r="F1645">
            <v>2567</v>
          </cell>
          <cell r="G1645">
            <v>800003170936</v>
          </cell>
          <cell r="H1645" t="str">
            <v>นาย</v>
          </cell>
          <cell r="I1645" t="str">
            <v>พัทธนันท์</v>
          </cell>
          <cell r="J1645" t="str">
            <v>รินทร์แก้ว</v>
          </cell>
          <cell r="K1645" t="str">
            <v>3 5003 00002 96 3</v>
          </cell>
          <cell r="L1645" t="str">
            <v>อมก๋อย</v>
          </cell>
          <cell r="M1645" t="str">
            <v xml:space="preserve">เชียงใหม่ 3 </v>
          </cell>
          <cell r="N1645">
            <v>8</v>
          </cell>
          <cell r="O1645" t="str">
            <v>ไทรทอง</v>
          </cell>
          <cell r="P1645" t="str">
            <v>1.บุคคลค้ำประกัน</v>
          </cell>
          <cell r="Q1645"/>
          <cell r="R1645"/>
          <cell r="S1645" t="str">
            <v>จังหวัดฮอด</v>
          </cell>
          <cell r="T1645" t="str">
            <v>ผบ.262</v>
          </cell>
          <cell r="U1645">
            <v>2560</v>
          </cell>
          <cell r="V1645" t="str">
            <v>ผบ.319</v>
          </cell>
          <cell r="W1645">
            <v>2560</v>
          </cell>
          <cell r="X1645"/>
          <cell r="Y1645"/>
          <cell r="Z1645"/>
          <cell r="AA1645">
            <v>5</v>
          </cell>
          <cell r="AB1645">
            <v>7</v>
          </cell>
          <cell r="AC1645">
            <v>2560</v>
          </cell>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นายพัทธนันท์ รินทร์แก้ว</v>
          </cell>
          <cell r="BM1645">
            <v>823759010486</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2489</v>
          </cell>
          <cell r="C1646">
            <v>1641</v>
          </cell>
          <cell r="D1646">
            <v>25</v>
          </cell>
          <cell r="E1646">
            <v>1</v>
          </cell>
          <cell r="F1646">
            <v>2567</v>
          </cell>
          <cell r="G1646">
            <v>800056042495</v>
          </cell>
          <cell r="H1646" t="str">
            <v>นาย</v>
          </cell>
          <cell r="I1646" t="str">
            <v>มานพ</v>
          </cell>
          <cell r="J1646" t="str">
            <v>แก้วติ</v>
          </cell>
          <cell r="K1646" t="str">
            <v>3 5018 00204 61 2</v>
          </cell>
          <cell r="L1646" t="str">
            <v>อมก๋อย</v>
          </cell>
          <cell r="M1646" t="str">
            <v>เชียงใหม่ 3</v>
          </cell>
          <cell r="N1646">
            <v>8</v>
          </cell>
          <cell r="O1646" t="str">
            <v>ธนาคารประชาชน</v>
          </cell>
          <cell r="P1646" t="str">
            <v>1.บุคคลค้ำประกัน</v>
          </cell>
          <cell r="Q1646"/>
          <cell r="R1646"/>
          <cell r="S1646" t="str">
            <v>จังหวัดฮอด</v>
          </cell>
          <cell r="T1646" t="str">
            <v>ผบE164</v>
          </cell>
          <cell r="U1646">
            <v>2563</v>
          </cell>
          <cell r="V1646" t="str">
            <v>ผบE277</v>
          </cell>
          <cell r="W1646">
            <v>2563</v>
          </cell>
          <cell r="X1646">
            <v>2</v>
          </cell>
          <cell r="Y1646">
            <v>9</v>
          </cell>
          <cell r="Z1646">
            <v>2563</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นายมานพ แก้วติ</v>
          </cell>
          <cell r="BM1646">
            <v>883262011643</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2490</v>
          </cell>
          <cell r="C1647">
            <v>1642</v>
          </cell>
          <cell r="D1647">
            <v>25</v>
          </cell>
          <cell r="E1647">
            <v>1</v>
          </cell>
          <cell r="F1647">
            <v>2567</v>
          </cell>
          <cell r="G1647">
            <v>800074069314</v>
          </cell>
          <cell r="H1647" t="str">
            <v>นางสาว</v>
          </cell>
          <cell r="I1647" t="str">
            <v>ปัทมา</v>
          </cell>
          <cell r="J1647" t="str">
            <v>สกุลดิษฐ์</v>
          </cell>
          <cell r="K1647" t="str">
            <v>1 5018 00091 55 2</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 1049</v>
          </cell>
          <cell r="U1647">
            <v>2562</v>
          </cell>
          <cell r="V1647" t="str">
            <v>ผบ1339</v>
          </cell>
          <cell r="W1647">
            <v>2562</v>
          </cell>
          <cell r="X1647">
            <v>3</v>
          </cell>
          <cell r="Y1647">
            <v>12</v>
          </cell>
          <cell r="Z1647">
            <v>2562</v>
          </cell>
          <cell r="AA1647"/>
          <cell r="AB1647"/>
          <cell r="AC1647"/>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นางสาวปัทมา สกุลดิษฐ์</v>
          </cell>
          <cell r="BM1647">
            <v>883262011651</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2491</v>
          </cell>
          <cell r="C1648">
            <v>1643</v>
          </cell>
          <cell r="D1648">
            <v>25</v>
          </cell>
          <cell r="E1648">
            <v>1</v>
          </cell>
          <cell r="F1648">
            <v>2567</v>
          </cell>
          <cell r="G1648">
            <v>800072148755</v>
          </cell>
          <cell r="H1648" t="str">
            <v>นาย</v>
          </cell>
          <cell r="I1648" t="str">
            <v>สยาม</v>
          </cell>
          <cell r="J1648" t="str">
            <v>จันทร์หล้า</v>
          </cell>
          <cell r="K1648" t="str">
            <v>1 5018 00057 15 0</v>
          </cell>
          <cell r="L1648" t="str">
            <v>อมก๋อย</v>
          </cell>
          <cell r="M1648" t="str">
            <v>เชียงใหม่ 3</v>
          </cell>
          <cell r="N1648">
            <v>8</v>
          </cell>
          <cell r="O1648" t="str">
            <v>แก้ไขปัญหาหนี้นอกระบบ PSA</v>
          </cell>
          <cell r="P1648" t="str">
            <v>1.บุคคลค้ำประกัน</v>
          </cell>
          <cell r="Q1648"/>
          <cell r="R1648"/>
          <cell r="S1648" t="str">
            <v>จังหวัดฮอด</v>
          </cell>
          <cell r="T1648" t="str">
            <v>ผบ.1039</v>
          </cell>
          <cell r="U1648">
            <v>2562</v>
          </cell>
          <cell r="V1648" t="str">
            <v>ผบ1177</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นายสยาม จันทร์หล้า</v>
          </cell>
          <cell r="BM1648">
            <v>883262011650</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2492</v>
          </cell>
          <cell r="C1649">
            <v>1644</v>
          </cell>
          <cell r="D1649">
            <v>25</v>
          </cell>
          <cell r="E1649">
            <v>1</v>
          </cell>
          <cell r="F1649">
            <v>2567</v>
          </cell>
          <cell r="G1649">
            <v>800053062934</v>
          </cell>
          <cell r="H1649" t="str">
            <v>นางสาว</v>
          </cell>
          <cell r="I1649" t="str">
            <v>กัญชรัตน์</v>
          </cell>
          <cell r="J1649" t="str">
            <v>ปู่ทอง</v>
          </cell>
          <cell r="K1649" t="str">
            <v>3 5018 00126 40 9</v>
          </cell>
          <cell r="L1649" t="str">
            <v>อมก๋อย</v>
          </cell>
          <cell r="M1649" t="str">
            <v>เชียงใหม่ 3</v>
          </cell>
          <cell r="N1649">
            <v>8</v>
          </cell>
          <cell r="O1649" t="str">
            <v>ธนาคารประชาชน</v>
          </cell>
          <cell r="P1649" t="str">
            <v>1.บุคคลค้ำประกัน</v>
          </cell>
          <cell r="Q1649"/>
          <cell r="R1649"/>
          <cell r="S1649" t="str">
            <v>จังหวัดฮอด</v>
          </cell>
          <cell r="T1649" t="str">
            <v>ผบ1048</v>
          </cell>
          <cell r="U1649">
            <v>2562</v>
          </cell>
          <cell r="V1649" t="str">
            <v>ผบ1181</v>
          </cell>
          <cell r="W1649">
            <v>2562</v>
          </cell>
          <cell r="X1649"/>
          <cell r="Y1649"/>
          <cell r="Z1649"/>
          <cell r="AA1649">
            <v>19</v>
          </cell>
          <cell r="AB1649">
            <v>11</v>
          </cell>
          <cell r="AC1649">
            <v>2562</v>
          </cell>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นางสาวกัญชรัตน์ ปู่ทอง</v>
          </cell>
          <cell r="BM1649">
            <v>883262011648</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2493</v>
          </cell>
          <cell r="C1650">
            <v>1645</v>
          </cell>
          <cell r="D1650">
            <v>25</v>
          </cell>
          <cell r="E1650">
            <v>1</v>
          </cell>
          <cell r="F1650">
            <v>2567</v>
          </cell>
          <cell r="G1650">
            <v>800044730706</v>
          </cell>
          <cell r="H1650" t="str">
            <v>นางสาว</v>
          </cell>
          <cell r="I1650" t="str">
            <v>ธัญญรัตน์</v>
          </cell>
          <cell r="J1650" t="str">
            <v>ก้านต่อดอก</v>
          </cell>
          <cell r="K1650" t="str">
            <v>2 5018 01128 61 0</v>
          </cell>
          <cell r="L1650" t="str">
            <v>อมก๋อย</v>
          </cell>
          <cell r="M1650" t="str">
            <v>เชียงใหม่ 3</v>
          </cell>
          <cell r="N1650">
            <v>8</v>
          </cell>
          <cell r="O1650" t="str">
            <v>องค์กรชุมชน</v>
          </cell>
          <cell r="P1650" t="str">
            <v>1.บุคคลค้ำประกัน</v>
          </cell>
          <cell r="Q1650"/>
          <cell r="R1650"/>
          <cell r="S1650" t="str">
            <v>จังหวัดฮอด</v>
          </cell>
          <cell r="T1650" t="str">
            <v>ผบ.260</v>
          </cell>
          <cell r="U1650">
            <v>2560</v>
          </cell>
          <cell r="V1650" t="str">
            <v>ผบ.262</v>
          </cell>
          <cell r="W1650">
            <v>2560</v>
          </cell>
          <cell r="X1650">
            <v>14</v>
          </cell>
          <cell r="Y1650">
            <v>6</v>
          </cell>
          <cell r="Z1650">
            <v>2560</v>
          </cell>
          <cell r="AA1650"/>
          <cell r="AB1650"/>
          <cell r="AC1650"/>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นางสาวธัญญรัตน์ ก้านต่อดอก</v>
          </cell>
          <cell r="BM1650">
            <v>823759010509</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2494</v>
          </cell>
          <cell r="C1651">
            <v>1646</v>
          </cell>
          <cell r="D1651">
            <v>25</v>
          </cell>
          <cell r="E1651">
            <v>1</v>
          </cell>
          <cell r="F1651">
            <v>2567</v>
          </cell>
          <cell r="G1651">
            <v>800064954871</v>
          </cell>
          <cell r="H1651" t="str">
            <v>นางสาว</v>
          </cell>
          <cell r="I1651" t="str">
            <v>พรรณี</v>
          </cell>
          <cell r="J1651" t="str">
            <v>เมืองมา</v>
          </cell>
          <cell r="K1651" t="str">
            <v>2 5016 00017 05 5</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ผบ1034</v>
          </cell>
          <cell r="U1651">
            <v>2562</v>
          </cell>
          <cell r="V1651" t="str">
            <v>ผบ1172</v>
          </cell>
          <cell r="W1651">
            <v>2562</v>
          </cell>
          <cell r="X1651"/>
          <cell r="Y1651"/>
          <cell r="Z1651"/>
          <cell r="AA1651">
            <v>19</v>
          </cell>
          <cell r="AB1651">
            <v>11</v>
          </cell>
          <cell r="AC1651">
            <v>2562</v>
          </cell>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นางสาวพรรณี เมืองมา</v>
          </cell>
          <cell r="BM1651">
            <v>883262011658</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2495</v>
          </cell>
          <cell r="C1652">
            <v>1647</v>
          </cell>
          <cell r="D1652"/>
          <cell r="E1652"/>
          <cell r="F1652"/>
          <cell r="G1652">
            <v>800027063661</v>
          </cell>
          <cell r="H1652" t="str">
            <v>นาย</v>
          </cell>
          <cell r="I1652" t="str">
            <v>อินเนตร</v>
          </cell>
          <cell r="J1652" t="str">
            <v>อุ่นจิตร</v>
          </cell>
          <cell r="K1652" t="str">
            <v>3 5016 00324 85 1</v>
          </cell>
          <cell r="L1652" t="str">
            <v>อมก๋อย</v>
          </cell>
          <cell r="M1652" t="str">
            <v>เชียงใหม่ 3</v>
          </cell>
          <cell r="N1652">
            <v>8</v>
          </cell>
          <cell r="O1652" t="str">
            <v>ธนาคารประชาชน</v>
          </cell>
          <cell r="P1652" t="str">
            <v>1.บุคคลค้ำประกัน</v>
          </cell>
          <cell r="Q1652"/>
          <cell r="R1652"/>
          <cell r="S1652" t="str">
            <v>จังหวัดฮอด</v>
          </cell>
          <cell r="T1652" t="str">
            <v>ผบE209</v>
          </cell>
          <cell r="U1652">
            <v>2563</v>
          </cell>
          <cell r="V1652" t="str">
            <v>ผบE330</v>
          </cell>
          <cell r="W1652">
            <v>2563</v>
          </cell>
          <cell r="X1652">
            <v>10</v>
          </cell>
          <cell r="Y1652">
            <v>9</v>
          </cell>
          <cell r="Z1652">
            <v>2563</v>
          </cell>
          <cell r="AA1652"/>
          <cell r="AB1652"/>
          <cell r="AC1652"/>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นายอินเนตร อุ่นจิตร</v>
          </cell>
          <cell r="BM1652">
            <v>823758010097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2496</v>
          </cell>
          <cell r="C1653">
            <v>1648</v>
          </cell>
          <cell r="D1653">
            <v>25</v>
          </cell>
          <cell r="E1653">
            <v>1</v>
          </cell>
          <cell r="F1653">
            <v>2567</v>
          </cell>
          <cell r="G1653">
            <v>800061087782</v>
          </cell>
          <cell r="H1653" t="str">
            <v>นาย</v>
          </cell>
          <cell r="I1653" t="str">
            <v xml:space="preserve">ณัษฐพงษ์ </v>
          </cell>
          <cell r="J1653" t="str">
            <v>ไชยพงศ์กูล</v>
          </cell>
          <cell r="K1653" t="str">
            <v>3 5103 00373 66 0</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จังหวัดลำพูน</v>
          </cell>
          <cell r="T1653" t="str">
            <v>ผบ.1100</v>
          </cell>
          <cell r="U1653">
            <v>2561</v>
          </cell>
          <cell r="V1653" t="str">
            <v>ผบ.1865</v>
          </cell>
          <cell r="W1653">
            <v>2561</v>
          </cell>
          <cell r="X1653"/>
          <cell r="Y1653"/>
          <cell r="Z1653"/>
          <cell r="AA1653">
            <v>16</v>
          </cell>
          <cell r="AB1653">
            <v>7</v>
          </cell>
          <cell r="AC1653">
            <v>2561</v>
          </cell>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นายณัษฐพงษ์  ไชยพงศ์กูล</v>
          </cell>
          <cell r="BM1653">
            <v>823761010047</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2497</v>
          </cell>
          <cell r="C1654">
            <v>1649</v>
          </cell>
          <cell r="D1654">
            <v>25</v>
          </cell>
          <cell r="E1654">
            <v>1</v>
          </cell>
          <cell r="F1654">
            <v>2567</v>
          </cell>
          <cell r="G1654">
            <v>800050353856</v>
          </cell>
          <cell r="H1654" t="str">
            <v>นาง</v>
          </cell>
          <cell r="I1654" t="str">
            <v>อำไพ</v>
          </cell>
          <cell r="J1654" t="str">
            <v>ตั๋นแก้ว</v>
          </cell>
          <cell r="K1654" t="str">
            <v>3 5002 00252 67 4</v>
          </cell>
          <cell r="L1654" t="str">
            <v>จอมทอง</v>
          </cell>
          <cell r="M1654" t="str">
            <v>เชียงใหม่ 3</v>
          </cell>
          <cell r="N1654">
            <v>8</v>
          </cell>
          <cell r="O1654" t="str">
            <v>ธนาคารประชาชน</v>
          </cell>
          <cell r="P1654" t="str">
            <v>1.บุคคลค้ำประกัน</v>
          </cell>
          <cell r="Q1654"/>
          <cell r="R1654"/>
          <cell r="S1654" t="str">
            <v>แขวงเชียงใหม่</v>
          </cell>
          <cell r="T1654" t="str">
            <v>ผบ3700</v>
          </cell>
          <cell r="U1654">
            <v>2560</v>
          </cell>
          <cell r="V1654" t="str">
            <v>ผบ5138</v>
          </cell>
          <cell r="W1654">
            <v>2560</v>
          </cell>
          <cell r="X1654">
            <v>31</v>
          </cell>
          <cell r="Y1654">
            <v>7</v>
          </cell>
          <cell r="Z1654">
            <v>2560</v>
          </cell>
          <cell r="AA1654"/>
          <cell r="AB1654"/>
          <cell r="AC1654"/>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นางอำไพ ตั๋นแก้ว</v>
          </cell>
          <cell r="BM1654">
            <v>823760010021</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2498</v>
          </cell>
          <cell r="C1655">
            <v>1650</v>
          </cell>
          <cell r="D1655">
            <v>25</v>
          </cell>
          <cell r="E1655">
            <v>1</v>
          </cell>
          <cell r="F1655">
            <v>2567</v>
          </cell>
          <cell r="G1655">
            <v>800024869722</v>
          </cell>
          <cell r="H1655" t="str">
            <v>นาง</v>
          </cell>
          <cell r="I1655" t="str">
            <v>พิรานันท์</v>
          </cell>
          <cell r="J1655" t="str">
            <v>ธนัชเกียรติศิริ</v>
          </cell>
          <cell r="K1655" t="str">
            <v>3 5012 00752 12 1</v>
          </cell>
          <cell r="L1655" t="str">
            <v>จอมทอง</v>
          </cell>
          <cell r="M1655" t="str">
            <v xml:space="preserve">เชียงใหม่ 3 </v>
          </cell>
          <cell r="N1655">
            <v>8</v>
          </cell>
          <cell r="O1655" t="str">
            <v>ธนาคารประชาชน</v>
          </cell>
          <cell r="P1655" t="str">
            <v>1.บุคคลค้ำประกัน</v>
          </cell>
          <cell r="Q1655"/>
          <cell r="R1655"/>
          <cell r="S1655" t="str">
            <v>แขวงเชียงใหม่</v>
          </cell>
          <cell r="T1655" t="str">
            <v>ผบ.3699</v>
          </cell>
          <cell r="U1655">
            <v>2560</v>
          </cell>
          <cell r="V1655">
            <v>7269</v>
          </cell>
          <cell r="W1655">
            <v>2560</v>
          </cell>
          <cell r="X1655"/>
          <cell r="Y1655"/>
          <cell r="Z1655"/>
          <cell r="AA1655">
            <v>29</v>
          </cell>
          <cell r="AB1655">
            <v>8</v>
          </cell>
          <cell r="AC1655">
            <v>2560</v>
          </cell>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นางพิรานันท์ ธนัชเกียรติศิริ</v>
          </cell>
          <cell r="BM1655">
            <v>823758010635</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2499</v>
          </cell>
          <cell r="C1656">
            <v>1651</v>
          </cell>
          <cell r="D1656">
            <v>25</v>
          </cell>
          <cell r="E1656">
            <v>1</v>
          </cell>
          <cell r="F1656">
            <v>2567</v>
          </cell>
          <cell r="G1656">
            <v>800054497907</v>
          </cell>
          <cell r="H1656" t="str">
            <v>นาย</v>
          </cell>
          <cell r="I1656" t="str">
            <v>วิโรจน์</v>
          </cell>
          <cell r="J1656" t="str">
            <v>ตาจาย</v>
          </cell>
          <cell r="K1656" t="str">
            <v>3 5002 00389 45 9</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ผบ.9136</v>
          </cell>
          <cell r="U1656">
            <v>2560</v>
          </cell>
          <cell r="V1656" t="str">
            <v>ผบ.10028</v>
          </cell>
          <cell r="W1656">
            <v>2560</v>
          </cell>
          <cell r="X1656">
            <v>16</v>
          </cell>
          <cell r="Y1656">
            <v>10</v>
          </cell>
          <cell r="Z1656">
            <v>2560</v>
          </cell>
          <cell r="AA1656"/>
          <cell r="AB1656"/>
          <cell r="AC1656"/>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นายวิโรจน์ ตาจาย</v>
          </cell>
          <cell r="BM1656">
            <v>823760010138</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2500</v>
          </cell>
          <cell r="C1657">
            <v>1652</v>
          </cell>
          <cell r="D1657">
            <v>25</v>
          </cell>
          <cell r="E1657">
            <v>1</v>
          </cell>
          <cell r="F1657">
            <v>2567</v>
          </cell>
          <cell r="G1657">
            <v>800054498715</v>
          </cell>
          <cell r="H1657" t="str">
            <v>นาย</v>
          </cell>
          <cell r="I1657" t="str">
            <v>ประสาน</v>
          </cell>
          <cell r="J1657" t="str">
            <v>เย็นทรวง</v>
          </cell>
          <cell r="K1657" t="str">
            <v>3 5099 00305 48 5</v>
          </cell>
          <cell r="L1657" t="str">
            <v>จอมทอง</v>
          </cell>
          <cell r="M1657" t="str">
            <v>เชียงใหม่ 3</v>
          </cell>
          <cell r="N1657">
            <v>8</v>
          </cell>
          <cell r="O1657" t="str">
            <v>ธนาคารประชาชน</v>
          </cell>
          <cell r="P1657" t="str">
            <v>1.บุคคลค้ำประกัน</v>
          </cell>
          <cell r="Q1657"/>
          <cell r="R1657"/>
          <cell r="S1657" t="str">
            <v>แขวงเชียงใหม่</v>
          </cell>
          <cell r="T1657" t="str">
            <v>ผบ.3701</v>
          </cell>
          <cell r="U1657">
            <v>2560</v>
          </cell>
          <cell r="V1657">
            <v>5145</v>
          </cell>
          <cell r="W1657">
            <v>2560</v>
          </cell>
          <cell r="X1657"/>
          <cell r="Y1657"/>
          <cell r="Z1657"/>
          <cell r="AA1657">
            <v>13</v>
          </cell>
          <cell r="AB1657">
            <v>7</v>
          </cell>
          <cell r="AC1657">
            <v>2560</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นายประสาน เย็นทรวง</v>
          </cell>
          <cell r="BM1657">
            <v>823760010023</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2501</v>
          </cell>
          <cell r="C1658">
            <v>1653</v>
          </cell>
          <cell r="D1658">
            <v>25</v>
          </cell>
          <cell r="E1658">
            <v>1</v>
          </cell>
          <cell r="F1658">
            <v>2567</v>
          </cell>
          <cell r="G1658">
            <v>800061225184</v>
          </cell>
          <cell r="H1658" t="str">
            <v>นาย</v>
          </cell>
          <cell r="I1658" t="str">
            <v>ปฏิภาณ</v>
          </cell>
          <cell r="J1658" t="str">
            <v>อารีวงศ์</v>
          </cell>
          <cell r="K1658" t="str">
            <v>3 5002 00474 31 6</v>
          </cell>
          <cell r="L1658" t="str">
            <v>จอมทอง</v>
          </cell>
          <cell r="M1658" t="str">
            <v>เชียงใหม่ 3</v>
          </cell>
          <cell r="N1658">
            <v>8</v>
          </cell>
          <cell r="O1658" t="str">
            <v>องค์กรชุมชน (รายบุคคล)</v>
          </cell>
          <cell r="P1658" t="str">
            <v>1.บุคคลค้ำประกัน</v>
          </cell>
          <cell r="Q1658"/>
          <cell r="R1658"/>
          <cell r="S1658" t="str">
            <v>จังหวัดฮอด</v>
          </cell>
          <cell r="T1658" t="str">
            <v>ผบ23</v>
          </cell>
          <cell r="U1658">
            <v>2564</v>
          </cell>
          <cell r="V1658" t="str">
            <v>ผบ42</v>
          </cell>
          <cell r="W1658">
            <v>2564</v>
          </cell>
          <cell r="X1658"/>
          <cell r="Y1658"/>
          <cell r="Z1658"/>
          <cell r="AA1658">
            <v>1</v>
          </cell>
          <cell r="AB1658">
            <v>6</v>
          </cell>
          <cell r="AC1658">
            <v>2564</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นายปฏิภาณ อารีวงศ์</v>
          </cell>
          <cell r="BM1658">
            <v>883263011654</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2502</v>
          </cell>
          <cell r="C1659">
            <v>1654</v>
          </cell>
          <cell r="D1659">
            <v>25</v>
          </cell>
          <cell r="E1659">
            <v>1</v>
          </cell>
          <cell r="F1659">
            <v>2567</v>
          </cell>
          <cell r="G1659">
            <v>800067645252</v>
          </cell>
          <cell r="H1659" t="str">
            <v>นาง</v>
          </cell>
          <cell r="I1659" t="str">
            <v>สุพรรณ</v>
          </cell>
          <cell r="J1659" t="str">
            <v>ปิ่นแก้ว</v>
          </cell>
          <cell r="K1659" t="str">
            <v>3 5016 00191 58 4</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ผบ.E175</v>
          </cell>
          <cell r="U1659">
            <v>2563</v>
          </cell>
          <cell r="V1659" t="str">
            <v>ผบE378</v>
          </cell>
          <cell r="W1659">
            <v>2563</v>
          </cell>
          <cell r="X1659"/>
          <cell r="Y1659"/>
          <cell r="Z1659"/>
          <cell r="AA1659">
            <v>24</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นางสุพรรณ ปิ่นแก้ว</v>
          </cell>
          <cell r="BM1659">
            <v>883263011115</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2503</v>
          </cell>
          <cell r="C1660">
            <v>1655</v>
          </cell>
          <cell r="D1660">
            <v>25</v>
          </cell>
          <cell r="E1660">
            <v>1</v>
          </cell>
          <cell r="F1660">
            <v>2567</v>
          </cell>
          <cell r="G1660">
            <v>800085273913</v>
          </cell>
          <cell r="H1660" t="str">
            <v>นาย</v>
          </cell>
          <cell r="I1660" t="str">
            <v>ภัทรพล</v>
          </cell>
          <cell r="J1660" t="str">
            <v>แก้ววงศ์</v>
          </cell>
          <cell r="K1660" t="str">
            <v>1 5016 00057 59 8</v>
          </cell>
          <cell r="L1660" t="str">
            <v>ฮอด</v>
          </cell>
          <cell r="M1660" t="str">
            <v>เชียงใหม่ 3</v>
          </cell>
          <cell r="N1660">
            <v>8</v>
          </cell>
          <cell r="O1660" t="str">
            <v>ธนาคารประชาชน</v>
          </cell>
          <cell r="P1660" t="str">
            <v>1.บุคคลค้ำประกัน</v>
          </cell>
          <cell r="Q1660"/>
          <cell r="R1660"/>
          <cell r="S1660" t="str">
            <v>จังหวัดฮอด</v>
          </cell>
          <cell r="T1660" t="str">
            <v>ผบE170</v>
          </cell>
          <cell r="U1660">
            <v>2563</v>
          </cell>
          <cell r="V1660" t="str">
            <v>ผบE285</v>
          </cell>
          <cell r="W1660">
            <v>2563</v>
          </cell>
          <cell r="X1660"/>
          <cell r="Y1660"/>
          <cell r="Z1660"/>
          <cell r="AA1660">
            <v>3</v>
          </cell>
          <cell r="AB1660">
            <v>9</v>
          </cell>
          <cell r="AC1660">
            <v>2563</v>
          </cell>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นายภัทรพล แก้ววงศ์</v>
          </cell>
          <cell r="BM1660">
            <v>883263011116</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2504</v>
          </cell>
          <cell r="C1661">
            <v>1656</v>
          </cell>
          <cell r="D1661">
            <v>25</v>
          </cell>
          <cell r="E1661">
            <v>1</v>
          </cell>
          <cell r="F1661">
            <v>2567</v>
          </cell>
          <cell r="G1661">
            <v>800089733847</v>
          </cell>
          <cell r="H1661" t="str">
            <v>นาย</v>
          </cell>
          <cell r="I1661" t="str">
            <v>ปวเรศวร์</v>
          </cell>
          <cell r="J1661" t="str">
            <v>แสนใจบาล</v>
          </cell>
          <cell r="K1661" t="str">
            <v>1 5099 00179 52 1</v>
          </cell>
          <cell r="L1661" t="str">
            <v>ฮอด</v>
          </cell>
          <cell r="M1661" t="str">
            <v>เชียงใหม่ 3</v>
          </cell>
          <cell r="N1661">
            <v>8</v>
          </cell>
          <cell r="O1661" t="str">
            <v>แก้ไขหนี้นอกระบบ</v>
          </cell>
          <cell r="P1661" t="str">
            <v>1.บุคคลค้ำประกัน</v>
          </cell>
          <cell r="Q1661"/>
          <cell r="R1661"/>
          <cell r="S1661" t="str">
            <v>จังหวัดฮอด</v>
          </cell>
          <cell r="T1661" t="str">
            <v>ผบE198</v>
          </cell>
          <cell r="U1661">
            <v>2563</v>
          </cell>
          <cell r="V1661" t="str">
            <v>ผบE325</v>
          </cell>
          <cell r="W1661">
            <v>2563</v>
          </cell>
          <cell r="X1661">
            <v>9</v>
          </cell>
          <cell r="Y1661">
            <v>9</v>
          </cell>
          <cell r="Z1661">
            <v>2563</v>
          </cell>
          <cell r="AA1661"/>
          <cell r="AB1661"/>
          <cell r="AC1661"/>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นายปวเรศวร์ แสนใจบาล</v>
          </cell>
          <cell r="BM1661">
            <v>883263011114</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2505</v>
          </cell>
          <cell r="C1662">
            <v>1656</v>
          </cell>
          <cell r="D1662">
            <v>25</v>
          </cell>
          <cell r="E1662">
            <v>1</v>
          </cell>
          <cell r="F1662">
            <v>2567</v>
          </cell>
          <cell r="G1662">
            <v>800032481510</v>
          </cell>
          <cell r="H1662" t="str">
            <v>นาง</v>
          </cell>
          <cell r="I1662" t="str">
            <v>บัวแก้ว</v>
          </cell>
          <cell r="J1662" t="str">
            <v>ปิ่นแก้ว</v>
          </cell>
          <cell r="K1662" t="str">
            <v>8 5076 73000 01 7</v>
          </cell>
          <cell r="L1662" t="str">
            <v>ฮอด</v>
          </cell>
          <cell r="M1662" t="str">
            <v>เชียงใหม่ 3</v>
          </cell>
          <cell r="N1662">
            <v>8</v>
          </cell>
          <cell r="O1662" t="str">
            <v>ธนาคารประชาชน</v>
          </cell>
          <cell r="P1662" t="str">
            <v>1.บุคคลค้ำประกัน</v>
          </cell>
          <cell r="Q1662"/>
          <cell r="R1662"/>
          <cell r="S1662" t="str">
            <v>จังหวัดฮอด</v>
          </cell>
          <cell r="T1662" t="str">
            <v>ผบ.598</v>
          </cell>
          <cell r="U1662">
            <v>2558</v>
          </cell>
          <cell r="V1662">
            <v>630</v>
          </cell>
          <cell r="W1662">
            <v>2558</v>
          </cell>
          <cell r="X1662"/>
          <cell r="Y1662"/>
          <cell r="Z1662"/>
          <cell r="AA1662">
            <v>28</v>
          </cell>
          <cell r="AB1662">
            <v>12</v>
          </cell>
          <cell r="AC1662">
            <v>2558</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นางบัวแก้ว ปิ่นแก้ว</v>
          </cell>
          <cell r="BM1662">
            <v>82378010232</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2506</v>
          </cell>
          <cell r="C1663">
            <v>1657</v>
          </cell>
          <cell r="D1663">
            <v>25</v>
          </cell>
          <cell r="E1663">
            <v>1</v>
          </cell>
          <cell r="F1663">
            <v>2567</v>
          </cell>
          <cell r="G1663">
            <v>800066723373</v>
          </cell>
          <cell r="H1663" t="str">
            <v>นาง</v>
          </cell>
          <cell r="I1663" t="str">
            <v>คำมูล</v>
          </cell>
          <cell r="J1663" t="str">
            <v>สร้อยฟ้า</v>
          </cell>
          <cell r="K1663" t="str">
            <v>3 5016 00164 37 4</v>
          </cell>
          <cell r="L1663" t="str">
            <v>ฮอด</v>
          </cell>
          <cell r="M1663" t="str">
            <v>เชียงใหม่ 3</v>
          </cell>
          <cell r="N1663">
            <v>8</v>
          </cell>
          <cell r="O1663" t="str">
            <v>องค์กรชุมชนรายย่อย</v>
          </cell>
          <cell r="P1663" t="str">
            <v>1.บุคคลค้ำประกัน</v>
          </cell>
          <cell r="Q1663"/>
          <cell r="R1663"/>
          <cell r="S1663" t="str">
            <v>จังหวัดฮอด</v>
          </cell>
          <cell r="T1663" t="str">
            <v>ผบE185</v>
          </cell>
          <cell r="U1663">
            <v>2563</v>
          </cell>
          <cell r="V1663" t="str">
            <v>ผบE310</v>
          </cell>
          <cell r="W1663">
            <v>2563</v>
          </cell>
          <cell r="X1663"/>
          <cell r="Y1663"/>
          <cell r="Z1663"/>
          <cell r="AA1663">
            <v>9</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นางคำมูล สร้อยฟ้า</v>
          </cell>
          <cell r="BM1663">
            <v>883263011169</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2507</v>
          </cell>
          <cell r="C1664">
            <v>1658</v>
          </cell>
          <cell r="D1664">
            <v>25</v>
          </cell>
          <cell r="E1664">
            <v>1</v>
          </cell>
          <cell r="F1664">
            <v>2567</v>
          </cell>
          <cell r="G1664" t="str">
            <v>800067425804,
800067426711</v>
          </cell>
          <cell r="H1664" t="str">
            <v>นาง</v>
          </cell>
          <cell r="I1664" t="str">
            <v>แสงทอง</v>
          </cell>
          <cell r="J1664" t="str">
            <v>การบูรณ์</v>
          </cell>
          <cell r="K1664" t="str">
            <v>3 5016 00245 83 8</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ผบE179</v>
          </cell>
          <cell r="U1664">
            <v>2563</v>
          </cell>
          <cell r="V1664" t="str">
            <v>ผบE279</v>
          </cell>
          <cell r="W1664">
            <v>2563</v>
          </cell>
          <cell r="X1664"/>
          <cell r="Y1664"/>
          <cell r="Z1664"/>
          <cell r="AA1664">
            <v>3</v>
          </cell>
          <cell r="AB1664">
            <v>9</v>
          </cell>
          <cell r="AC1664">
            <v>2563</v>
          </cell>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นางแสงทอง การบูรณ์</v>
          </cell>
          <cell r="BM1664">
            <v>883263011170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2508</v>
          </cell>
          <cell r="C1665">
            <v>1659</v>
          </cell>
          <cell r="D1665">
            <v>25</v>
          </cell>
          <cell r="E1665">
            <v>1</v>
          </cell>
          <cell r="F1665">
            <v>2567</v>
          </cell>
          <cell r="G1665">
            <v>800038602036</v>
          </cell>
          <cell r="H1665" t="str">
            <v>นาย</v>
          </cell>
          <cell r="I1665" t="str">
            <v>ไชยยา</v>
          </cell>
          <cell r="J1665" t="str">
            <v>ยืนยง</v>
          </cell>
          <cell r="K1665" t="str">
            <v>3 5099 00676 36 0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ผบ.259</v>
          </cell>
          <cell r="U1665">
            <v>2560</v>
          </cell>
          <cell r="V1665" t="str">
            <v>ผบ.334</v>
          </cell>
          <cell r="W1665">
            <v>2560</v>
          </cell>
          <cell r="X1665">
            <v>25</v>
          </cell>
          <cell r="Y1665">
            <v>7</v>
          </cell>
          <cell r="Z1665">
            <v>2560</v>
          </cell>
          <cell r="AA1665"/>
          <cell r="AB1665"/>
          <cell r="AC1665"/>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นายไชยยา ยืนยง</v>
          </cell>
          <cell r="BM1665">
            <v>0</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2509</v>
          </cell>
          <cell r="C1666">
            <v>1660</v>
          </cell>
          <cell r="D1666">
            <v>25</v>
          </cell>
          <cell r="E1666">
            <v>1</v>
          </cell>
          <cell r="F1666">
            <v>2567</v>
          </cell>
          <cell r="G1666">
            <v>800067426711</v>
          </cell>
          <cell r="H1666" t="str">
            <v>นาย</v>
          </cell>
          <cell r="I1666" t="str">
            <v>เกรียงไกร</v>
          </cell>
          <cell r="J1666" t="str">
            <v>กันทะคำ</v>
          </cell>
          <cell r="K1666" t="str">
            <v>1 5002 00118 70 0</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ผบE178</v>
          </cell>
          <cell r="U1666">
            <v>2563</v>
          </cell>
          <cell r="V1666" t="str">
            <v>ผบE278</v>
          </cell>
          <cell r="W1666">
            <v>2563</v>
          </cell>
          <cell r="X1666"/>
          <cell r="Y1666"/>
          <cell r="Z1666"/>
          <cell r="AA1666">
            <v>3</v>
          </cell>
          <cell r="AB1666">
            <v>9</v>
          </cell>
          <cell r="AC1666">
            <v>2563</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นายเกรียงไกร กันทะคำ</v>
          </cell>
          <cell r="BM1666">
            <v>883263011157</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2510</v>
          </cell>
          <cell r="C1667">
            <v>1661</v>
          </cell>
          <cell r="D1667">
            <v>25</v>
          </cell>
          <cell r="E1667">
            <v>1</v>
          </cell>
          <cell r="F1667">
            <v>2567</v>
          </cell>
          <cell r="G1667">
            <v>800015506648</v>
          </cell>
          <cell r="H1667" t="str">
            <v>นาง</v>
          </cell>
          <cell r="I1667" t="str">
            <v xml:space="preserve">รัตนา </v>
          </cell>
          <cell r="J1667" t="str">
            <v>แก้วบุญเรือง</v>
          </cell>
          <cell r="K1667" t="str">
            <v>3 5002 00543 28 8</v>
          </cell>
          <cell r="L1667" t="str">
            <v>ฮอด</v>
          </cell>
          <cell r="M1667" t="str">
            <v>เชียงใหม่ 3</v>
          </cell>
          <cell r="N1667">
            <v>8</v>
          </cell>
          <cell r="O1667" t="str">
            <v>ธนาคารประชาชน</v>
          </cell>
          <cell r="P1667" t="str">
            <v>1.บุคคลค้ำประกัน</v>
          </cell>
          <cell r="Q1667"/>
          <cell r="R1667"/>
          <cell r="S1667" t="str">
            <v>จังหวัดฮอด</v>
          </cell>
          <cell r="T1667" t="str">
            <v>ผบ.748</v>
          </cell>
          <cell r="U1667">
            <v>2558</v>
          </cell>
          <cell r="V1667" t="str">
            <v>ผบ.142</v>
          </cell>
          <cell r="W1667">
            <v>2559</v>
          </cell>
          <cell r="X1667"/>
          <cell r="Y1667"/>
          <cell r="Z1667"/>
          <cell r="AA1667">
            <v>8</v>
          </cell>
          <cell r="AB1667">
            <v>4</v>
          </cell>
          <cell r="AC1667">
            <v>2559</v>
          </cell>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นางรัตนา  แก้วบุญเรือง</v>
          </cell>
          <cell r="BM1667">
            <v>823758010653</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2511</v>
          </cell>
          <cell r="C1668">
            <v>1662</v>
          </cell>
          <cell r="D1668"/>
          <cell r="E1668"/>
          <cell r="F1668"/>
          <cell r="G1668">
            <v>800088794261</v>
          </cell>
          <cell r="H1668" t="str">
            <v>นาง</v>
          </cell>
          <cell r="I1668" t="str">
            <v>ไพลิน</v>
          </cell>
          <cell r="J1668" t="str">
            <v>พรหมมะ</v>
          </cell>
          <cell r="K1668" t="str">
            <v>3 5015 00277 28 2</v>
          </cell>
          <cell r="L1668" t="str">
            <v>บิ๊กซี หางดง</v>
          </cell>
          <cell r="M1668" t="str">
            <v>เชียงใหม่ 3</v>
          </cell>
          <cell r="N1668">
            <v>8</v>
          </cell>
          <cell r="O1668" t="str">
            <v>ธนาคารประชาชน</v>
          </cell>
          <cell r="P1668" t="str">
            <v>1.บุคคลค้ำประกัน</v>
          </cell>
          <cell r="Q1668"/>
          <cell r="R1668"/>
          <cell r="S1668" t="str">
            <v>แขวงเชียงใหม่</v>
          </cell>
          <cell r="T1668" t="str">
            <v>ผบ828</v>
          </cell>
          <cell r="U1668">
            <v>2564</v>
          </cell>
          <cell r="V1668" t="str">
            <v>ผบ1041</v>
          </cell>
          <cell r="W1668">
            <v>2564</v>
          </cell>
          <cell r="X1668">
            <v>6</v>
          </cell>
          <cell r="Y1668">
            <v>7</v>
          </cell>
          <cell r="Z1668">
            <v>2564</v>
          </cell>
          <cell r="AA1668"/>
          <cell r="AB1668"/>
          <cell r="AC1668"/>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นางไพลิน พรหมมะ</v>
          </cell>
          <cell r="BM1668">
            <v>883263011914</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2512</v>
          </cell>
          <cell r="C1669">
            <v>1663</v>
          </cell>
          <cell r="D1669"/>
          <cell r="E1669"/>
          <cell r="F1669"/>
          <cell r="G1669">
            <v>800092495780</v>
          </cell>
          <cell r="H1669" t="str">
            <v>นาง</v>
          </cell>
          <cell r="I1669" t="str">
            <v>กาญจน์สุดา</v>
          </cell>
          <cell r="J1669" t="str">
            <v>พันธ์สมพงษ์</v>
          </cell>
          <cell r="K1669" t="str">
            <v>3 5804 00024 33 1</v>
          </cell>
          <cell r="L1669" t="str">
            <v>บิ๊กซี หางดง</v>
          </cell>
          <cell r="M1669" t="str">
            <v>เชียงใหม่ 3</v>
          </cell>
          <cell r="N1669">
            <v>8</v>
          </cell>
          <cell r="O1669" t="str">
            <v>แก้ไขปัญหาหนี้นอกระบบ PSA</v>
          </cell>
          <cell r="P1669" t="str">
            <v>1.บุคคลค้ำประกัน</v>
          </cell>
          <cell r="Q1669"/>
          <cell r="R1669"/>
          <cell r="S1669" t="str">
            <v>แขวงลำปาง</v>
          </cell>
          <cell r="T1669" t="str">
            <v>ผบE1007</v>
          </cell>
          <cell r="U1669">
            <v>2565</v>
          </cell>
          <cell r="V1669" t="str">
            <v>ผบE1488</v>
          </cell>
          <cell r="W1669">
            <v>2565</v>
          </cell>
          <cell r="X1669"/>
          <cell r="Y1669"/>
          <cell r="Z1669"/>
          <cell r="AA1669">
            <v>3</v>
          </cell>
          <cell r="AB1669">
            <v>5</v>
          </cell>
          <cell r="AC1669">
            <v>2565</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นางกาญจน์สุดา พันธ์สมพงษ์</v>
          </cell>
          <cell r="BM1669">
            <v>883263010789</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2513</v>
          </cell>
          <cell r="C1670">
            <v>1664</v>
          </cell>
          <cell r="D1670"/>
          <cell r="E1670"/>
          <cell r="F1670"/>
          <cell r="G1670">
            <v>800086252718</v>
          </cell>
          <cell r="H1670" t="str">
            <v>นาย</v>
          </cell>
          <cell r="I1670" t="str">
            <v>มานพ</v>
          </cell>
          <cell r="J1670" t="str">
            <v>ศรีจันทร์แดง</v>
          </cell>
          <cell r="K1670" t="str">
            <v>3 1009 04511 30 1</v>
          </cell>
          <cell r="L1670" t="str">
            <v>บิ๊กซี หางดง</v>
          </cell>
          <cell r="M1670" t="str">
            <v>เชียงใหม่ 3</v>
          </cell>
          <cell r="N1670">
            <v>8</v>
          </cell>
          <cell r="O1670" t="str">
            <v>ธนาคารประชาชน</v>
          </cell>
          <cell r="P1670" t="str">
            <v>1.บุคคลค้ำประกัน</v>
          </cell>
          <cell r="Q1670"/>
          <cell r="R1670"/>
          <cell r="S1670" t="str">
            <v>แขวงเชียงใหม่</v>
          </cell>
          <cell r="T1670" t="str">
            <v>ผบ 4392</v>
          </cell>
          <cell r="U1670">
            <v>2563</v>
          </cell>
          <cell r="V1670">
            <v>7117</v>
          </cell>
          <cell r="W1670">
            <v>2563</v>
          </cell>
          <cell r="X1670"/>
          <cell r="Y1670"/>
          <cell r="Z1670"/>
          <cell r="AA1670">
            <v>19</v>
          </cell>
          <cell r="AB1670">
            <v>10</v>
          </cell>
          <cell r="AC1670">
            <v>2563</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นายมานพ ศรีจันทร์แดง</v>
          </cell>
          <cell r="BM1670">
            <v>0</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2514</v>
          </cell>
          <cell r="C1671">
            <v>1665</v>
          </cell>
          <cell r="D1671"/>
          <cell r="E1671"/>
          <cell r="F1671"/>
          <cell r="G1671">
            <v>800096207108</v>
          </cell>
          <cell r="H1671" t="str">
            <v>นาย</v>
          </cell>
          <cell r="I1671" t="str">
            <v>กฤษดา</v>
          </cell>
          <cell r="J1671" t="str">
            <v>วณีสอน</v>
          </cell>
          <cell r="K1671" t="str">
            <v>2 5003 00021 58 7</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จังหวัดฮอด</v>
          </cell>
          <cell r="T1671" t="str">
            <v>ผบE466</v>
          </cell>
          <cell r="U1671">
            <v>2564</v>
          </cell>
          <cell r="V1671" t="str">
            <v>ผบE590</v>
          </cell>
          <cell r="W1671">
            <v>2564</v>
          </cell>
          <cell r="X1671"/>
          <cell r="Y1671"/>
          <cell r="Z1671"/>
          <cell r="AA1671">
            <v>12</v>
          </cell>
          <cell r="AB1671">
            <v>10</v>
          </cell>
          <cell r="AC1671">
            <v>2564</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นายกฤษดา วณีสอน</v>
          </cell>
          <cell r="BM1671">
            <v>883263011912</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2515</v>
          </cell>
          <cell r="C1672">
            <v>1666</v>
          </cell>
          <cell r="D1672"/>
          <cell r="E1672"/>
          <cell r="F1672"/>
          <cell r="G1672">
            <v>800094639591</v>
          </cell>
          <cell r="H1672" t="str">
            <v>นาย</v>
          </cell>
          <cell r="I1672" t="str">
            <v>ผจญ</v>
          </cell>
          <cell r="J1672" t="str">
            <v>วงค์ไชย</v>
          </cell>
          <cell r="K1672" t="str">
            <v>3 5015 00405 51 5</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ผบ4393</v>
          </cell>
          <cell r="U1672">
            <v>2563</v>
          </cell>
          <cell r="V1672">
            <v>7116</v>
          </cell>
          <cell r="W1672">
            <v>2563</v>
          </cell>
          <cell r="X1672"/>
          <cell r="Y1672"/>
          <cell r="Z1672"/>
          <cell r="AA1672">
            <v>19</v>
          </cell>
          <cell r="AB1672">
            <v>10</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นายผจญ วงค์ไชย</v>
          </cell>
          <cell r="BM1672">
            <v>883263010790</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2516</v>
          </cell>
          <cell r="C1673">
            <v>1667</v>
          </cell>
          <cell r="D1673"/>
          <cell r="E1673"/>
          <cell r="F1673"/>
          <cell r="G1673">
            <v>800078051649</v>
          </cell>
          <cell r="H1673" t="str">
            <v>นาย</v>
          </cell>
          <cell r="I1673" t="str">
            <v>สมบุญ</v>
          </cell>
          <cell r="J1673" t="str">
            <v>สีเหลือง</v>
          </cell>
          <cell r="K1673" t="str">
            <v>3 5206 00034 69 1</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ผบE1036</v>
          </cell>
          <cell r="U1673">
            <v>2563</v>
          </cell>
          <cell r="V1673">
            <v>1281</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นายสมบุญ สีเหลือง</v>
          </cell>
          <cell r="BM1673">
            <v>883263010794</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2517</v>
          </cell>
          <cell r="C1674">
            <v>1668</v>
          </cell>
          <cell r="D1674"/>
          <cell r="E1674"/>
          <cell r="F1674"/>
          <cell r="G1674">
            <v>800093106055</v>
          </cell>
          <cell r="H1674" t="str">
            <v>นาง</v>
          </cell>
          <cell r="I1674" t="str">
            <v>จงรักษ์</v>
          </cell>
          <cell r="J1674" t="str">
            <v>คำใจ</v>
          </cell>
          <cell r="K1674" t="str">
            <v>3 5711 00629 99 8</v>
          </cell>
          <cell r="L1674" t="str">
            <v>บิ๊กซี หางดง</v>
          </cell>
          <cell r="M1674" t="str">
            <v>เชียงใหม่ 3</v>
          </cell>
          <cell r="N1674">
            <v>8</v>
          </cell>
          <cell r="O1674" t="str">
            <v>แก้ไขปัญหาหนี้นอกระบบ PSA</v>
          </cell>
          <cell r="P1674" t="str">
            <v>1.บุคคลค้ำประกัน</v>
          </cell>
          <cell r="Q1674"/>
          <cell r="R1674"/>
          <cell r="S1674" t="str">
            <v>แขวงเชียงใหม่</v>
          </cell>
          <cell r="T1674" t="str">
            <v>ผบE1026</v>
          </cell>
          <cell r="U1674">
            <v>2563</v>
          </cell>
          <cell r="V1674">
            <v>1280</v>
          </cell>
          <cell r="W1674">
            <v>2563</v>
          </cell>
          <cell r="X1674"/>
          <cell r="Y1674"/>
          <cell r="Z1674"/>
          <cell r="AA1674">
            <v>28</v>
          </cell>
          <cell r="AB1674">
            <v>9</v>
          </cell>
          <cell r="AC1674">
            <v>2563</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นางจงรักษ์ คำใจ</v>
          </cell>
          <cell r="BM1674">
            <v>883263010791</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2518</v>
          </cell>
          <cell r="C1675">
            <v>1669</v>
          </cell>
          <cell r="D1675"/>
          <cell r="E1675"/>
          <cell r="F1675"/>
          <cell r="G1675">
            <v>800042807787</v>
          </cell>
          <cell r="H1675" t="str">
            <v>นาง</v>
          </cell>
          <cell r="I1675" t="str">
            <v>หมอกคำ</v>
          </cell>
          <cell r="J1675" t="str">
            <v>มูลคำ</v>
          </cell>
          <cell r="K1675" t="str">
            <v>3 5012 00586 06 9</v>
          </cell>
          <cell r="L1675" t="str">
            <v>สันป่าตอง</v>
          </cell>
          <cell r="M1675" t="str">
            <v>เชียงใหม่ 3</v>
          </cell>
          <cell r="N1675">
            <v>8</v>
          </cell>
          <cell r="O1675" t="str">
            <v>ธนาคารประชาชน</v>
          </cell>
          <cell r="P1675" t="str">
            <v>1.บุคคลค้ำประกัน</v>
          </cell>
          <cell r="Q1675"/>
          <cell r="R1675"/>
          <cell r="S1675" t="str">
            <v>แขวงเชียงใหม่</v>
          </cell>
          <cell r="T1675" t="str">
            <v>ผบ4885</v>
          </cell>
          <cell r="U1675">
            <v>2561</v>
          </cell>
          <cell r="V1675">
            <v>7572</v>
          </cell>
          <cell r="W1675">
            <v>2561</v>
          </cell>
          <cell r="X1675"/>
          <cell r="Y1675"/>
          <cell r="Z1675"/>
          <cell r="AA1675">
            <v>14</v>
          </cell>
          <cell r="AB1675">
            <v>8</v>
          </cell>
          <cell r="AC1675">
            <v>2561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นางหมอกคำ มูลคำ</v>
          </cell>
          <cell r="BM1675">
            <v>823761010076</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2519</v>
          </cell>
          <cell r="C1676">
            <v>1670</v>
          </cell>
          <cell r="D1676"/>
          <cell r="E1676"/>
          <cell r="F1676"/>
          <cell r="G1676">
            <v>800043780454</v>
          </cell>
          <cell r="H1676" t="str">
            <v>นาง</v>
          </cell>
          <cell r="I1676" t="str">
            <v>ธัญนันท์</v>
          </cell>
          <cell r="J1676" t="str">
            <v>แก้วกาวิล</v>
          </cell>
          <cell r="K1676" t="str">
            <v>3 5012 00305 71 0</v>
          </cell>
          <cell r="L1676" t="str">
            <v>สันป่าตอง</v>
          </cell>
          <cell r="M1676" t="str">
            <v>เชียงใหม่ 3</v>
          </cell>
          <cell r="N1676">
            <v>8</v>
          </cell>
          <cell r="O1676" t="str">
            <v>ธนาคารประาชน</v>
          </cell>
          <cell r="P1676" t="str">
            <v>1.บุคคลค้ำประกัน</v>
          </cell>
          <cell r="Q1676"/>
          <cell r="R1676"/>
          <cell r="S1676" t="str">
            <v>แขวงเชียงใหม่</v>
          </cell>
          <cell r="T1676" t="str">
            <v>ผบ.6714</v>
          </cell>
          <cell r="U1676">
            <v>2561</v>
          </cell>
          <cell r="V1676" t="str">
            <v>ผบ.8020</v>
          </cell>
          <cell r="W1676">
            <v>2561</v>
          </cell>
          <cell r="X1676"/>
          <cell r="Y1676"/>
          <cell r="Z1676"/>
          <cell r="AA1676">
            <v>21</v>
          </cell>
          <cell r="AB1676">
            <v>8</v>
          </cell>
          <cell r="AC1676">
            <v>61</v>
          </cell>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นางธัญนันท์ แก้วกาวิล</v>
          </cell>
          <cell r="BM1676">
            <v>823761010183</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2520</v>
          </cell>
          <cell r="C1677">
            <v>1671</v>
          </cell>
          <cell r="D1677"/>
          <cell r="E1677"/>
          <cell r="F1677"/>
          <cell r="G1677">
            <v>800076871691</v>
          </cell>
          <cell r="H1677" t="str">
            <v>นางสาว</v>
          </cell>
          <cell r="I1677" t="str">
            <v>น้ำฝน</v>
          </cell>
          <cell r="J1677" t="str">
            <v>ช่างกลกิจ</v>
          </cell>
          <cell r="K1677" t="str">
            <v>1 5799 00152 41 1</v>
          </cell>
          <cell r="L1677" t="str">
            <v>บิ๊กซี หางดง</v>
          </cell>
          <cell r="M1677" t="str">
            <v>เชียงใหม่ 3</v>
          </cell>
          <cell r="N1677">
            <v>8</v>
          </cell>
          <cell r="O1677" t="str">
            <v>ธนาคารประชาชน</v>
          </cell>
          <cell r="P1677" t="str">
            <v>1.บุคคลค้ำประกัน</v>
          </cell>
          <cell r="Q1677"/>
          <cell r="R1677"/>
          <cell r="S1677" t="str">
            <v>แขวงเชียงใหม่</v>
          </cell>
          <cell r="T1677" t="str">
            <v>ผบ5295</v>
          </cell>
          <cell r="U1677">
            <v>2563</v>
          </cell>
          <cell r="V1677" t="str">
            <v>ผบ8016</v>
          </cell>
          <cell r="W1677">
            <v>2563</v>
          </cell>
          <cell r="X1677">
            <v>16</v>
          </cell>
          <cell r="Y1677">
            <v>11</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นางสาวน้ำฝน ช่างกลกิจ</v>
          </cell>
          <cell r="BM1677">
            <v>883263011417</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2521</v>
          </cell>
          <cell r="C1678">
            <v>1672</v>
          </cell>
          <cell r="D1678"/>
          <cell r="E1678"/>
          <cell r="F1678"/>
          <cell r="G1678">
            <v>800094950121</v>
          </cell>
          <cell r="H1678" t="str">
            <v>นาง</v>
          </cell>
          <cell r="I1678" t="str">
            <v>วันเพ็ญ</v>
          </cell>
          <cell r="J1678" t="str">
            <v>แก้วคำ</v>
          </cell>
          <cell r="K1678" t="str">
            <v>3 5106 00550 38 9</v>
          </cell>
          <cell r="L1678" t="str">
            <v>บิ๊กซี หางดง</v>
          </cell>
          <cell r="M1678" t="str">
            <v>เชียงใหม่ 3</v>
          </cell>
          <cell r="N1678">
            <v>8</v>
          </cell>
          <cell r="O1678" t="str">
            <v>แก้ไขปัญหาหนี้นอกระบบ PSA</v>
          </cell>
          <cell r="P1678" t="str">
            <v>1.บุคคลค้ำประกัน</v>
          </cell>
          <cell r="Q1678"/>
          <cell r="R1678"/>
          <cell r="S1678" t="str">
            <v>จังหวัดลำพูน</v>
          </cell>
          <cell r="T1678" t="str">
            <v>ผบ.1989</v>
          </cell>
          <cell r="U1678">
            <v>2563</v>
          </cell>
          <cell r="V1678" t="str">
            <v>ผบ2711</v>
          </cell>
          <cell r="W1678">
            <v>2563</v>
          </cell>
          <cell r="X1678">
            <v>27</v>
          </cell>
          <cell r="Y1678">
            <v>10</v>
          </cell>
          <cell r="Z1678">
            <v>63</v>
          </cell>
          <cell r="AA1678"/>
          <cell r="AB1678"/>
          <cell r="AC1678"/>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นางวันเพ็ญ แก้วคำ</v>
          </cell>
          <cell r="BM1678">
            <v>883263011415</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2522</v>
          </cell>
          <cell r="C1679">
            <v>1673</v>
          </cell>
          <cell r="D1679"/>
          <cell r="E1679"/>
          <cell r="F1679"/>
          <cell r="G1679">
            <v>800052496109</v>
          </cell>
          <cell r="H1679" t="str">
            <v>นาย</v>
          </cell>
          <cell r="I1679" t="str">
            <v>ชัยพร</v>
          </cell>
          <cell r="J1679" t="str">
            <v>เทียนอ้าย</v>
          </cell>
          <cell r="K1679" t="str">
            <v>3 5019 00687 69 1</v>
          </cell>
          <cell r="L1679" t="str">
            <v>สารภี</v>
          </cell>
          <cell r="M1679" t="str">
            <v>เชียงใหม่ 3</v>
          </cell>
          <cell r="N1679">
            <v>8</v>
          </cell>
          <cell r="O1679" t="str">
            <v>ธนาคารประชาชน</v>
          </cell>
          <cell r="P1679" t="str">
            <v>2.หลักทรัพย์ค้ำประกัน</v>
          </cell>
          <cell r="Q1679"/>
          <cell r="R1679"/>
          <cell r="S1679" t="str">
            <v>แขวงเชียงใหม่</v>
          </cell>
          <cell r="T1679" t="str">
            <v>ผบE756</v>
          </cell>
          <cell r="U1679">
            <v>2563</v>
          </cell>
          <cell r="V1679" t="str">
            <v>E955</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นายชัยพร เทียนอ้าย</v>
          </cell>
          <cell r="BM1679">
            <v>883263010779</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2523</v>
          </cell>
          <cell r="C1680">
            <v>1674</v>
          </cell>
          <cell r="D1680"/>
          <cell r="E1680"/>
          <cell r="F1680"/>
          <cell r="G1680">
            <v>800084769333</v>
          </cell>
          <cell r="H1680" t="str">
            <v>นาย</v>
          </cell>
          <cell r="I1680" t="str">
            <v>ประกิต</v>
          </cell>
          <cell r="J1680" t="str">
            <v>แก้วดวง</v>
          </cell>
          <cell r="K1680" t="str">
            <v>1 5099 00106 42 7</v>
          </cell>
          <cell r="L1680" t="str">
            <v>สารภี</v>
          </cell>
          <cell r="M1680" t="str">
            <v>เชียงใหม่ 3</v>
          </cell>
          <cell r="N1680">
            <v>8</v>
          </cell>
          <cell r="O1680" t="str">
            <v>ธนาคารประชาชน</v>
          </cell>
          <cell r="P1680" t="str">
            <v>1.บุคคลค้ำประกัน</v>
          </cell>
          <cell r="Q1680"/>
          <cell r="R1680"/>
          <cell r="S1680" t="str">
            <v>แขวงเชียงใหม่</v>
          </cell>
          <cell r="T1680" t="str">
            <v>ผบE762</v>
          </cell>
          <cell r="U1680">
            <v>2563</v>
          </cell>
          <cell r="V1680" t="str">
            <v>E972</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นายประกิต แก้วดวง</v>
          </cell>
          <cell r="BM1680">
            <v>883263010072</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2524</v>
          </cell>
          <cell r="C1681">
            <v>1675</v>
          </cell>
          <cell r="D1681"/>
          <cell r="E1681"/>
          <cell r="F1681"/>
          <cell r="G1681">
            <v>800084857765</v>
          </cell>
          <cell r="H1681" t="str">
            <v>นาย</v>
          </cell>
          <cell r="I1681" t="str">
            <v>ทวีพร</v>
          </cell>
          <cell r="J1681" t="str">
            <v>ปินตาวัน</v>
          </cell>
          <cell r="K1681" t="str">
            <v>3 5013 00179 77 5</v>
          </cell>
          <cell r="L1681" t="str">
            <v>สารภี</v>
          </cell>
          <cell r="M1681" t="str">
            <v>เชียงใหม่ 3</v>
          </cell>
          <cell r="N1681">
            <v>8</v>
          </cell>
          <cell r="O1681" t="str">
            <v>แก้ไขปัญหาหนี้นอกระบบ PSA</v>
          </cell>
          <cell r="P1681" t="str">
            <v>1.บุคคลค้ำประกัน</v>
          </cell>
          <cell r="Q1681"/>
          <cell r="R1681"/>
          <cell r="S1681" t="str">
            <v>แขวงเชียงใหม่</v>
          </cell>
          <cell r="T1681" t="str">
            <v>ผบE757</v>
          </cell>
          <cell r="U1681">
            <v>2563</v>
          </cell>
          <cell r="V1681" t="str">
            <v>E956</v>
          </cell>
          <cell r="W1681">
            <v>2563</v>
          </cell>
          <cell r="X1681"/>
          <cell r="Y1681"/>
          <cell r="Z1681"/>
          <cell r="AA1681">
            <v>14</v>
          </cell>
          <cell r="AB1681">
            <v>9</v>
          </cell>
          <cell r="AC1681">
            <v>63</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นายทวีพร ปินตาวัน</v>
          </cell>
          <cell r="BM1681">
            <v>883263010069</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2525</v>
          </cell>
          <cell r="C1682">
            <v>1676</v>
          </cell>
          <cell r="D1682"/>
          <cell r="E1682"/>
          <cell r="F1682"/>
          <cell r="G1682">
            <v>800091409121</v>
          </cell>
          <cell r="H1682" t="str">
            <v>นาย</v>
          </cell>
          <cell r="I1682" t="str">
            <v>สมบุญ</v>
          </cell>
          <cell r="J1682" t="str">
            <v>อุ่นคำ</v>
          </cell>
          <cell r="K1682" t="str">
            <v>5 5020 00019 78 8</v>
          </cell>
          <cell r="L1682" t="str">
            <v>สารภี</v>
          </cell>
          <cell r="M1682" t="str">
            <v>เชียงใหม่ 3</v>
          </cell>
          <cell r="N1682">
            <v>8</v>
          </cell>
          <cell r="O1682" t="str">
            <v>ธนาคารประชาชน</v>
          </cell>
          <cell r="P1682" t="str">
            <v>1.บุคคลค้ำประกัน</v>
          </cell>
          <cell r="Q1682"/>
          <cell r="R1682"/>
          <cell r="S1682" t="str">
            <v>จังหวัดลำพูน</v>
          </cell>
          <cell r="T1682" t="str">
            <v>ผบ2428</v>
          </cell>
          <cell r="U1682">
            <v>2563</v>
          </cell>
          <cell r="V1682" t="str">
            <v>ผบ.43</v>
          </cell>
          <cell r="W1682">
            <v>2564</v>
          </cell>
          <cell r="X1682"/>
          <cell r="Y1682"/>
          <cell r="Z1682"/>
          <cell r="AA1682">
            <v>9</v>
          </cell>
          <cell r="AB1682">
            <v>3</v>
          </cell>
          <cell r="AC1682">
            <v>64</v>
          </cell>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นายสมบุญ อุ่นคำ</v>
          </cell>
          <cell r="BM1682">
            <v>883263010051</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2526</v>
          </cell>
          <cell r="C1683">
            <v>1677</v>
          </cell>
          <cell r="D1683"/>
          <cell r="E1683"/>
          <cell r="F1683"/>
          <cell r="G1683">
            <v>800095184720</v>
          </cell>
          <cell r="H1683" t="str">
            <v>นางสาว</v>
          </cell>
          <cell r="I1683" t="str">
            <v>รัตนา</v>
          </cell>
          <cell r="J1683" t="str">
            <v>วณีสอน</v>
          </cell>
          <cell r="K1683" t="str">
            <v>2 5003 00021 57 9</v>
          </cell>
          <cell r="L1683" t="str">
            <v>สารภี</v>
          </cell>
          <cell r="M1683" t="str">
            <v>เชียงใหม่ 3</v>
          </cell>
          <cell r="N1683">
            <v>8</v>
          </cell>
          <cell r="O1683" t="str">
            <v>ธนาคารประชาชน</v>
          </cell>
          <cell r="P1683" t="str">
            <v>1.บุคคลค้ำประกัน</v>
          </cell>
          <cell r="Q1683"/>
          <cell r="R1683"/>
          <cell r="S1683" t="str">
            <v>แขวงเชียงใหม่</v>
          </cell>
          <cell r="T1683" t="str">
            <v>ผบE1572</v>
          </cell>
          <cell r="U1683">
            <v>2565</v>
          </cell>
          <cell r="V1683" t="str">
            <v>ผบE2607</v>
          </cell>
          <cell r="W1683">
            <v>2565</v>
          </cell>
          <cell r="X1683">
            <v>11</v>
          </cell>
          <cell r="Y1683">
            <v>5</v>
          </cell>
          <cell r="Z1683">
            <v>2565</v>
          </cell>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นางสาวรัตนา วณีสอน</v>
          </cell>
          <cell r="BM1683">
            <v>883263010086</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2527</v>
          </cell>
          <cell r="C1684">
            <v>1678</v>
          </cell>
          <cell r="D1684"/>
          <cell r="E1684"/>
          <cell r="F1684"/>
          <cell r="G1684">
            <v>800014579661</v>
          </cell>
          <cell r="H1684" t="str">
            <v>นางสาว</v>
          </cell>
          <cell r="I1684" t="str">
            <v>อำไพ</v>
          </cell>
          <cell r="J1684" t="str">
            <v>จันทรา</v>
          </cell>
          <cell r="K1684" t="str">
            <v>3 5019 00430 89 4</v>
          </cell>
          <cell r="L1684" t="str">
            <v>สารภี</v>
          </cell>
          <cell r="M1684" t="str">
            <v>เชียงใหม่ 3</v>
          </cell>
          <cell r="N1684">
            <v>8</v>
          </cell>
          <cell r="O1684" t="str">
            <v>ธนาคารประชาชน</v>
          </cell>
          <cell r="P1684" t="str">
            <v>1.บุคคลค้ำประกัน</v>
          </cell>
          <cell r="Q1684"/>
          <cell r="R1684"/>
          <cell r="S1684"/>
          <cell r="T1684"/>
          <cell r="U1684"/>
          <cell r="V1684"/>
          <cell r="W1684"/>
          <cell r="X1684"/>
          <cell r="Y1684"/>
          <cell r="Z1684"/>
          <cell r="AA1684"/>
          <cell r="AB1684"/>
          <cell r="AC1684"/>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นางสาวอำไพ จันทรา</v>
          </cell>
          <cell r="BM1684">
            <v>0</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2528</v>
          </cell>
          <cell r="C1685">
            <v>1679</v>
          </cell>
          <cell r="D1685"/>
          <cell r="E1685"/>
          <cell r="F1685"/>
          <cell r="G1685">
            <v>800015109807</v>
          </cell>
          <cell r="H1685" t="str">
            <v>นาย</v>
          </cell>
          <cell r="I1685" t="str">
            <v>นราห์</v>
          </cell>
          <cell r="J1685" t="str">
            <v>ชมภูยอด</v>
          </cell>
          <cell r="K1685" t="str">
            <v>3 5013 00755 06 7</v>
          </cell>
          <cell r="L1685" t="str">
            <v>สารภี</v>
          </cell>
          <cell r="M1685" t="str">
            <v>เชียงใหม่ 3</v>
          </cell>
          <cell r="N1685">
            <v>8</v>
          </cell>
          <cell r="O1685" t="str">
            <v>ธนาคารประชาชน</v>
          </cell>
          <cell r="P1685" t="str">
            <v>1.บุคคลค้ำประกัน</v>
          </cell>
          <cell r="Q1685"/>
          <cell r="R1685"/>
          <cell r="S1685" t="str">
            <v>แขวงเชียงใหม่</v>
          </cell>
          <cell r="T1685" t="str">
            <v>ผบ6971</v>
          </cell>
          <cell r="U1685">
            <v>2559</v>
          </cell>
          <cell r="V1685">
            <v>5374</v>
          </cell>
          <cell r="W1685">
            <v>2559</v>
          </cell>
          <cell r="X1685"/>
          <cell r="Y1685"/>
          <cell r="Z1685"/>
          <cell r="AA1685">
            <v>2</v>
          </cell>
          <cell r="AB1685">
            <v>8</v>
          </cell>
          <cell r="AC1685">
            <v>2559</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นายนราห์ ชมภูยอด</v>
          </cell>
          <cell r="BM1685">
            <v>823758010658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2529</v>
          </cell>
          <cell r="C1686">
            <v>1680</v>
          </cell>
          <cell r="D1686"/>
          <cell r="E1686"/>
          <cell r="F1686"/>
          <cell r="G1686">
            <v>800066488126</v>
          </cell>
          <cell r="H1686" t="str">
            <v>นาง</v>
          </cell>
          <cell r="I1686" t="str">
            <v>ปวีณา</v>
          </cell>
          <cell r="J1686" t="str">
            <v>กาติ๊บ</v>
          </cell>
          <cell r="K1686" t="str">
            <v>1 5099 00186 05 6</v>
          </cell>
          <cell r="L1686" t="str">
            <v>สารภี</v>
          </cell>
          <cell r="M1686" t="str">
            <v>เชียงใหม่ 3</v>
          </cell>
          <cell r="N1686">
            <v>8</v>
          </cell>
          <cell r="O1686" t="str">
            <v>ธนาคารประชาชน</v>
          </cell>
          <cell r="P1686" t="str">
            <v>4.ไม่มีหลักประกัน</v>
          </cell>
          <cell r="Q1686"/>
          <cell r="R1686"/>
          <cell r="S1686" t="str">
            <v>จังหวัดเชียงคำ</v>
          </cell>
          <cell r="T1686" t="str">
            <v>ผบE252</v>
          </cell>
          <cell r="U1686">
            <v>2563</v>
          </cell>
          <cell r="V1686" t="str">
            <v>ผบE129</v>
          </cell>
          <cell r="W1686">
            <v>2563</v>
          </cell>
          <cell r="X1686"/>
          <cell r="Y1686"/>
          <cell r="Z1686"/>
          <cell r="AA1686">
            <v>8</v>
          </cell>
          <cell r="AB1686">
            <v>9</v>
          </cell>
          <cell r="AC1686">
            <v>2563</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นางปวีณา กาติ๊บ</v>
          </cell>
          <cell r="BM1686">
            <v>883262011768</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2530</v>
          </cell>
          <cell r="C1687">
            <v>1681</v>
          </cell>
          <cell r="D1687"/>
          <cell r="E1687"/>
          <cell r="F1687"/>
          <cell r="G1687">
            <v>800028152695</v>
          </cell>
          <cell r="H1687" t="str">
            <v>นางสาว</v>
          </cell>
          <cell r="I1687" t="str">
            <v>นุชจีรา</v>
          </cell>
          <cell r="J1687" t="str">
            <v>วงค์ชัย</v>
          </cell>
          <cell r="K1687" t="str">
            <v>1 5099 00225 37 0</v>
          </cell>
          <cell r="L1687" t="str">
            <v>สารภี</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ผบ.2408</v>
          </cell>
          <cell r="U1687">
            <v>2562</v>
          </cell>
          <cell r="V1687" t="str">
            <v>ผบ.3667</v>
          </cell>
          <cell r="W1687">
            <v>2562</v>
          </cell>
          <cell r="X1687"/>
          <cell r="Y1687"/>
          <cell r="Z1687"/>
          <cell r="AA1687">
            <v>26</v>
          </cell>
          <cell r="AB1687">
            <v>5</v>
          </cell>
          <cell r="AC1687">
            <v>2562</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นางสาวนุชจีรา วงค์ชัย</v>
          </cell>
          <cell r="BM1687">
            <v>823761010355</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2531</v>
          </cell>
          <cell r="C1688">
            <v>1682</v>
          </cell>
          <cell r="D1688"/>
          <cell r="E1688"/>
          <cell r="F1688"/>
          <cell r="G1688">
            <v>800122722955</v>
          </cell>
          <cell r="H1688" t="str">
            <v>นาง</v>
          </cell>
          <cell r="I1688" t="str">
            <v>ศิริพร</v>
          </cell>
          <cell r="J1688" t="str">
            <v>ทาเรือน</v>
          </cell>
          <cell r="K1688" t="str">
            <v>3 5012 00151 28 3</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ผบE459</v>
          </cell>
          <cell r="U1688">
            <v>2566</v>
          </cell>
          <cell r="V1688" t="str">
            <v>ผบE3616</v>
          </cell>
          <cell r="W1688">
            <v>2566</v>
          </cell>
          <cell r="X1688"/>
          <cell r="Y1688"/>
          <cell r="Z1688"/>
          <cell r="AA1688">
            <v>23</v>
          </cell>
          <cell r="AB1688">
            <v>5</v>
          </cell>
          <cell r="AC1688">
            <v>2566</v>
          </cell>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นางศิริพร ทาเรือน</v>
          </cell>
          <cell r="BM1688">
            <v>888165010396</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2532</v>
          </cell>
          <cell r="C1689">
            <v>1683</v>
          </cell>
          <cell r="D1689"/>
          <cell r="E1689"/>
          <cell r="F1689"/>
          <cell r="G1689">
            <v>800095120146</v>
          </cell>
          <cell r="H1689" t="str">
            <v>นาย</v>
          </cell>
          <cell r="I1689" t="str">
            <v>ขยัน</v>
          </cell>
          <cell r="J1689" t="str">
            <v>ธรรมไชย</v>
          </cell>
          <cell r="K1689" t="str">
            <v>3 5012 01051 79 7</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ผบE5492</v>
          </cell>
          <cell r="U1689">
            <v>2565</v>
          </cell>
          <cell r="V1689" t="str">
            <v>ผบE7605</v>
          </cell>
          <cell r="W1689">
            <v>2565</v>
          </cell>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นายขยัน ธรรมไชย</v>
          </cell>
          <cell r="BM1689">
            <v>888165010390</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2533</v>
          </cell>
          <cell r="C1690">
            <v>1684</v>
          </cell>
          <cell r="D1690"/>
          <cell r="E1690"/>
          <cell r="F1690"/>
          <cell r="G1690">
            <v>800046648195</v>
          </cell>
          <cell r="H1690" t="str">
            <v>นาย</v>
          </cell>
          <cell r="I1690" t="str">
            <v>นคร</v>
          </cell>
          <cell r="J1690" t="str">
            <v>สะสมจิตต์</v>
          </cell>
          <cell r="K1690" t="str">
            <v>3 5012 00608 45 3</v>
          </cell>
          <cell r="L1690" t="str">
            <v>สันป่าตอง</v>
          </cell>
          <cell r="M1690" t="str">
            <v>เชียงใหม่ 3</v>
          </cell>
          <cell r="N1690">
            <v>8</v>
          </cell>
          <cell r="O1690" t="str">
            <v>ธนาคารประชาชน</v>
          </cell>
          <cell r="P1690" t="str">
            <v>1.บุคคลค้ำประกัน</v>
          </cell>
          <cell r="Q1690"/>
          <cell r="R1690"/>
          <cell r="S1690" t="str">
            <v>แขวงเชียงใหม่</v>
          </cell>
          <cell r="T1690" t="str">
            <v>ผบE5494</v>
          </cell>
          <cell r="U1690">
            <v>2565</v>
          </cell>
          <cell r="V1690"/>
          <cell r="W1690"/>
          <cell r="X1690"/>
          <cell r="Y1690"/>
          <cell r="Z1690"/>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นายนคร สะสมจิตต์</v>
          </cell>
          <cell r="BM1690">
            <v>888165010397</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2534</v>
          </cell>
          <cell r="C1691">
            <v>1685</v>
          </cell>
          <cell r="D1691"/>
          <cell r="E1691"/>
          <cell r="F1691"/>
          <cell r="G1691">
            <v>800030228533</v>
          </cell>
          <cell r="H1691" t="str">
            <v>นาง</v>
          </cell>
          <cell r="I1691" t="str">
            <v>ศิริขวัญ</v>
          </cell>
          <cell r="J1691" t="str">
            <v>ตาวงค์</v>
          </cell>
          <cell r="K1691" t="str">
            <v>3 5010 00262 72 3</v>
          </cell>
          <cell r="L1691" t="str">
            <v>แม่อาย</v>
          </cell>
          <cell r="M1691" t="str">
            <v>เชียงใหม่ 2</v>
          </cell>
          <cell r="N1691">
            <v>8</v>
          </cell>
          <cell r="O1691" t="str">
            <v>สินเชื่อแก้ไขปัญหาหนี้นอกระบบPSAระยะที่2</v>
          </cell>
          <cell r="P1691" t="str">
            <v>1.บุคคลค้ำประกัน</v>
          </cell>
          <cell r="Q1691"/>
          <cell r="R1691"/>
          <cell r="S1691" t="str">
            <v>จังหวัดฝาง</v>
          </cell>
          <cell r="T1691" t="str">
            <v>ผบE1409</v>
          </cell>
          <cell r="U1691">
            <v>2566</v>
          </cell>
          <cell r="V1691" t="str">
            <v>ผบE1556</v>
          </cell>
          <cell r="W1691">
            <v>2566</v>
          </cell>
          <cell r="X1691">
            <v>12</v>
          </cell>
          <cell r="Y1691">
            <v>12</v>
          </cell>
          <cell r="Z1691">
            <v>2566</v>
          </cell>
          <cell r="AA1691"/>
          <cell r="AB1691"/>
          <cell r="AC1691"/>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นางศิริขวัญ ตาวงค์</v>
          </cell>
          <cell r="BM1691">
            <v>883265010394</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2535</v>
          </cell>
          <cell r="C1692">
            <v>1686</v>
          </cell>
          <cell r="D1692"/>
          <cell r="E1692"/>
          <cell r="F1692"/>
          <cell r="G1692">
            <v>800090838734</v>
          </cell>
          <cell r="H1692" t="str">
            <v>นางสาว</v>
          </cell>
          <cell r="I1692" t="str">
            <v>นิภา</v>
          </cell>
          <cell r="J1692" t="str">
            <v>บัวแผน</v>
          </cell>
          <cell r="K1692" t="str">
            <v>3 5099 00075 67 6</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ผบE6886</v>
          </cell>
          <cell r="U1692">
            <v>2566</v>
          </cell>
          <cell r="V1692">
            <v>8675</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นางสาวนิภา บัวแผน</v>
          </cell>
          <cell r="BM1692">
            <v>888166010121</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2536</v>
          </cell>
          <cell r="C1693">
            <v>1687</v>
          </cell>
          <cell r="D1693"/>
          <cell r="E1693"/>
          <cell r="F1693"/>
          <cell r="G1693">
            <v>800090837652</v>
          </cell>
          <cell r="H1693" t="str">
            <v>นางสาว</v>
          </cell>
          <cell r="I1693" t="str">
            <v>วิลาวรรณ</v>
          </cell>
          <cell r="J1693" t="str">
            <v>แสงศิริ</v>
          </cell>
          <cell r="K1693" t="str">
            <v>3 5099 00075 75 7</v>
          </cell>
          <cell r="L1693" t="str">
            <v>ดอยเต่า</v>
          </cell>
          <cell r="M1693" t="str">
            <v>เชียงใหม่ 3</v>
          </cell>
          <cell r="N1693">
            <v>8</v>
          </cell>
          <cell r="O1693" t="str">
            <v>ห้องแถว</v>
          </cell>
          <cell r="P1693" t="str">
            <v>1.บุคคลค้ำประกัน</v>
          </cell>
          <cell r="Q1693"/>
          <cell r="R1693"/>
          <cell r="S1693" t="str">
            <v>แขวงเชียงใหม่</v>
          </cell>
          <cell r="T1693" t="str">
            <v>ผบE6884</v>
          </cell>
          <cell r="U1693">
            <v>2566</v>
          </cell>
          <cell r="V1693">
            <v>8674</v>
          </cell>
          <cell r="W1693">
            <v>2566</v>
          </cell>
          <cell r="X1693"/>
          <cell r="Y1693"/>
          <cell r="Z1693"/>
          <cell r="AA1693">
            <v>25</v>
          </cell>
          <cell r="AB1693">
            <v>9</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นางสาววิลาวรรณ แสงศิริ</v>
          </cell>
          <cell r="BM1693">
            <v>888166010122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2537</v>
          </cell>
          <cell r="C1694">
            <v>1689</v>
          </cell>
          <cell r="D1694"/>
          <cell r="E1694"/>
          <cell r="F1694"/>
          <cell r="G1694">
            <v>800054861417</v>
          </cell>
          <cell r="H1694" t="str">
            <v>นาง</v>
          </cell>
          <cell r="I1694" t="str">
            <v>ศรีออน</v>
          </cell>
          <cell r="J1694" t="str">
            <v>ต๊ะทา</v>
          </cell>
          <cell r="K1694" t="str">
            <v>3 5003 00230 06 1</v>
          </cell>
          <cell r="L1694" t="str">
            <v>แม่แจ่ม</v>
          </cell>
          <cell r="M1694" t="str">
            <v>เชียงใหม่ 3</v>
          </cell>
          <cell r="N1694">
            <v>8</v>
          </cell>
          <cell r="O1694" t="str">
            <v>สินเชื่อพัฒนาองค์กรชุมชน</v>
          </cell>
          <cell r="P1694" t="str">
            <v>1.บุคคลค้ำประกัน</v>
          </cell>
          <cell r="Q1694"/>
          <cell r="R1694"/>
          <cell r="S1694" t="str">
            <v>จังหวัดฮอด</v>
          </cell>
          <cell r="T1694" t="str">
            <v>ผบE716</v>
          </cell>
          <cell r="U1694">
            <v>2566</v>
          </cell>
          <cell r="V1694" t="str">
            <v>ผบE913</v>
          </cell>
          <cell r="W1694">
            <v>2566</v>
          </cell>
          <cell r="X1694"/>
          <cell r="Y1694"/>
          <cell r="Z1694"/>
          <cell r="AA1694">
            <v>26</v>
          </cell>
          <cell r="AB1694">
            <v>7</v>
          </cell>
          <cell r="AC1694">
            <v>2566</v>
          </cell>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นางศรีออน ต๊ะทา</v>
          </cell>
          <cell r="BM1694">
            <v>888166010132</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2538</v>
          </cell>
          <cell r="C1695">
            <v>1690</v>
          </cell>
          <cell r="D1695"/>
          <cell r="E1695"/>
          <cell r="F1695"/>
          <cell r="G1695">
            <v>800124744700</v>
          </cell>
          <cell r="H1695" t="str">
            <v>นางสาว</v>
          </cell>
          <cell r="I1695" t="str">
            <v>แก้วกานดา</v>
          </cell>
          <cell r="J1695" t="str">
            <v>พงษ์ศรี</v>
          </cell>
          <cell r="K1695" t="str">
            <v>3 5014 00700 68 0</v>
          </cell>
          <cell r="L1695" t="str">
            <v>สันทราย</v>
          </cell>
          <cell r="M1695" t="str">
            <v>เชียงใหม่ 2</v>
          </cell>
          <cell r="N1695">
            <v>8</v>
          </cell>
          <cell r="O1695" t="str">
            <v>สินเชื่อเสริมพลังฐานราก</v>
          </cell>
          <cell r="P1695" t="str">
            <v>1.บุคคลค้ำประกัน</v>
          </cell>
          <cell r="Q1695"/>
          <cell r="R1695"/>
          <cell r="S1695" t="str">
            <v>แขวงเชียงใหม่</v>
          </cell>
          <cell r="T1695" t="str">
            <v>ผบE41</v>
          </cell>
          <cell r="U1695">
            <v>2566</v>
          </cell>
          <cell r="V1695" t="str">
            <v>ผบE1712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นางสาวแก้วกานดา พงษ์ศรี</v>
          </cell>
          <cell r="BM1695">
            <v>883265010849</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2539</v>
          </cell>
          <cell r="C1696">
            <v>1691</v>
          </cell>
          <cell r="D1696"/>
          <cell r="E1696"/>
          <cell r="F1696"/>
          <cell r="G1696" t="str">
            <v>800087210210 ,  800083060270</v>
          </cell>
          <cell r="H1696" t="str">
            <v>นาง</v>
          </cell>
          <cell r="I1696" t="str">
            <v>สิริลักษณ์</v>
          </cell>
          <cell r="J1696" t="str">
            <v>รพีวิมลศุภกร</v>
          </cell>
          <cell r="K1696" t="str">
            <v>1 5099 00020 34 4</v>
          </cell>
          <cell r="L1696" t="str">
            <v>มีโชคพลาซ่า</v>
          </cell>
          <cell r="M1696" t="str">
            <v>เชียงใหม่ 2</v>
          </cell>
          <cell r="N1696">
            <v>8</v>
          </cell>
          <cell r="O1696" t="str">
            <v>สินเชื่อแก้ไขปัญหาหนี้นอกระบบ,สินเชื่อเคหะ</v>
          </cell>
          <cell r="P1696" t="str">
            <v>1.บุคคลค้ำประกัน</v>
          </cell>
          <cell r="Q1696"/>
          <cell r="R1696"/>
          <cell r="S1696" t="str">
            <v>แขวงเชียงใหม่</v>
          </cell>
          <cell r="T1696" t="str">
            <v>ผบE7155</v>
          </cell>
          <cell r="U1696">
            <v>2565</v>
          </cell>
          <cell r="V1696" t="str">
            <v>ผบE1682</v>
          </cell>
          <cell r="W1696">
            <v>2566</v>
          </cell>
          <cell r="X1696">
            <v>7</v>
          </cell>
          <cell r="Y1696">
            <v>3</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นางสิริลักษณ์ รพีวิมลศุภกร</v>
          </cell>
          <cell r="BM1696" t="str">
            <v>883265010312, 883266040003</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2540</v>
          </cell>
          <cell r="C1697">
            <v>1692</v>
          </cell>
          <cell r="D1697"/>
          <cell r="E1697"/>
          <cell r="F1697"/>
          <cell r="G1697">
            <v>800085945064</v>
          </cell>
          <cell r="H1697" t="str">
            <v>นางสาว</v>
          </cell>
          <cell r="I1697" t="str">
            <v>ศรีพรรณ</v>
          </cell>
          <cell r="J1697" t="str">
            <v>สุวรรณ</v>
          </cell>
          <cell r="K1697" t="str">
            <v>3 5014 00723 48 5</v>
          </cell>
          <cell r="L1697" t="str">
            <v>สันทราย</v>
          </cell>
          <cell r="M1697" t="str">
            <v>เชียงใหม่ 2</v>
          </cell>
          <cell r="N1697">
            <v>8</v>
          </cell>
          <cell r="O1697" t="str">
            <v>สินเชื่อแก้ไขปัญหาหนี้นอกระบบ</v>
          </cell>
          <cell r="P1697" t="str">
            <v>1.บุคคลค้ำประกัน</v>
          </cell>
          <cell r="Q1697"/>
          <cell r="R1697"/>
          <cell r="S1697" t="str">
            <v>แขวงเชียงใหม่</v>
          </cell>
          <cell r="T1697" t="str">
            <v>ผบE1468</v>
          </cell>
          <cell r="U1697">
            <v>2566</v>
          </cell>
          <cell r="V1697" t="str">
            <v>ผบE3503</v>
          </cell>
          <cell r="W1697">
            <v>2566</v>
          </cell>
          <cell r="X1697">
            <v>22</v>
          </cell>
          <cell r="Y1697">
            <v>5</v>
          </cell>
          <cell r="Z1697">
            <v>2566</v>
          </cell>
          <cell r="AA1697"/>
          <cell r="AB1697"/>
          <cell r="AC1697"/>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นางสาวศรีพรรณ สุวรรณ</v>
          </cell>
          <cell r="BM1697">
            <v>883265010848</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2541</v>
          </cell>
          <cell r="C1698">
            <v>1693</v>
          </cell>
          <cell r="D1698"/>
          <cell r="E1698"/>
          <cell r="F1698"/>
          <cell r="G1698">
            <v>800048168333</v>
          </cell>
          <cell r="H1698" t="str">
            <v>นางสาว</v>
          </cell>
          <cell r="I1698" t="str">
            <v>พิทยาภรณ์</v>
          </cell>
          <cell r="J1698" t="str">
            <v>อินทะบุญ</v>
          </cell>
          <cell r="K1698" t="str">
            <v>3 5006 00070 12 3</v>
          </cell>
          <cell r="L1698" t="str">
            <v>แม่แตง</v>
          </cell>
          <cell r="M1698" t="str">
            <v>เชียงใหม่ 2</v>
          </cell>
          <cell r="N1698">
            <v>8</v>
          </cell>
          <cell r="O1698" t="str">
            <v>ธนาคารประชาชน</v>
          </cell>
          <cell r="P1698" t="str">
            <v>1.บุคคลค้ำประกัน</v>
          </cell>
          <cell r="Q1698"/>
          <cell r="R1698"/>
          <cell r="S1698" t="str">
            <v>แขวงเชียงดาว</v>
          </cell>
          <cell r="T1698" t="str">
            <v>ผบE336</v>
          </cell>
          <cell r="U1698">
            <v>2563</v>
          </cell>
          <cell r="V1698" t="str">
            <v>ผบE320</v>
          </cell>
          <cell r="W1698">
            <v>2563</v>
          </cell>
          <cell r="X1698"/>
          <cell r="Y1698"/>
          <cell r="Z1698"/>
          <cell r="AA1698">
            <v>10</v>
          </cell>
          <cell r="AB1698">
            <v>11</v>
          </cell>
          <cell r="AC1698">
            <v>2563</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นางสาวพิทยาภรณ์ อินทะบุญ</v>
          </cell>
          <cell r="BM1698">
            <v>0</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2542</v>
          </cell>
          <cell r="C1699">
            <v>1694</v>
          </cell>
          <cell r="D1699"/>
          <cell r="E1699"/>
          <cell r="F1699"/>
          <cell r="G1699">
            <v>800007474581</v>
          </cell>
          <cell r="H1699" t="str">
            <v>นางสาว</v>
          </cell>
          <cell r="I1699" t="str">
            <v>นิตยา</v>
          </cell>
          <cell r="J1699" t="str">
            <v>คำอินต๊ะมูล</v>
          </cell>
          <cell r="K1699" t="str">
            <v>1 5099 00061 10 5</v>
          </cell>
          <cell r="L1699" t="str">
            <v>มหาวิทยาลัยเชียงใหม่</v>
          </cell>
          <cell r="M1699" t="str">
            <v>เชียงใหม่ 2</v>
          </cell>
          <cell r="N1699">
            <v>8</v>
          </cell>
          <cell r="O1699" t="str">
            <v>สินเชื่อโครงการสวัสดิการเงินกู้แก่สมาชิก ช.พ.ค.</v>
          </cell>
          <cell r="P1699" t="str">
            <v>1.บุคคลค้ำประกัน</v>
          </cell>
          <cell r="Q1699"/>
          <cell r="R1699"/>
          <cell r="S1699" t="str">
            <v>จังหวัดเชียงใหม่</v>
          </cell>
          <cell r="T1699" t="str">
            <v>ผบE328</v>
          </cell>
          <cell r="U1699">
            <v>2566</v>
          </cell>
          <cell r="V1699" t="str">
            <v>ผบE720</v>
          </cell>
          <cell r="W1699">
            <v>2566</v>
          </cell>
          <cell r="X1699"/>
          <cell r="Y1699"/>
          <cell r="Z1699"/>
          <cell r="AA1699">
            <v>15</v>
          </cell>
          <cell r="AB1699">
            <v>5</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นางสาวนิตยา คำอินต๊ะมูล</v>
          </cell>
          <cell r="BM1699">
            <v>883265010841</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2543</v>
          </cell>
          <cell r="C1700">
            <v>1695</v>
          </cell>
          <cell r="D1700"/>
          <cell r="E1700"/>
          <cell r="F1700"/>
          <cell r="G1700">
            <v>800016818349</v>
          </cell>
          <cell r="H1700" t="str">
            <v>นาง</v>
          </cell>
          <cell r="I1700" t="str">
            <v>อภิญญา</v>
          </cell>
          <cell r="J1700" t="str">
            <v>วิถี</v>
          </cell>
          <cell r="K1700" t="str">
            <v>3 5014 00597 80 3</v>
          </cell>
          <cell r="L1700" t="str">
            <v>มีโชคพลาซ่า</v>
          </cell>
          <cell r="M1700" t="str">
            <v>เชียงใหม่ 2</v>
          </cell>
          <cell r="N1700">
            <v>8</v>
          </cell>
          <cell r="O1700" t="str">
            <v>สินเชื่อเพื่อพัฒนากลุ่มอาชีพ , ลูกหนี้ค่าเบี้ยประกันภัยจ่ายแทน</v>
          </cell>
          <cell r="P1700" t="str">
            <v>1.บุคคลค้ำประกัน</v>
          </cell>
          <cell r="Q1700"/>
          <cell r="R1700"/>
          <cell r="S1700" t="str">
            <v>จังหวัดเชียงใหม่</v>
          </cell>
          <cell r="T1700" t="str">
            <v>ผบE1806</v>
          </cell>
          <cell r="U1700">
            <v>2565</v>
          </cell>
          <cell r="V1700" t="str">
            <v>ผบE152</v>
          </cell>
          <cell r="W1700">
            <v>2566</v>
          </cell>
          <cell r="X1700"/>
          <cell r="Y1700"/>
          <cell r="Z1700"/>
          <cell r="AA1700">
            <v>31</v>
          </cell>
          <cell r="AB1700">
            <v>12</v>
          </cell>
          <cell r="AC1700">
            <v>2566</v>
          </cell>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นางอภิญญา วิถี</v>
          </cell>
          <cell r="BM1700">
            <v>883265010699</v>
          </cell>
          <cell r="BN1700"/>
          <cell r="BO1700"/>
          <cell r="BP1700"/>
          <cell r="BQ1700"/>
          <cell r="BR1700"/>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2544</v>
          </cell>
          <cell r="C1701">
            <v>1696</v>
          </cell>
          <cell r="D1701"/>
          <cell r="E1701"/>
          <cell r="F1701"/>
          <cell r="G1701">
            <v>800074572929</v>
          </cell>
          <cell r="H1701" t="str">
            <v>นาง</v>
          </cell>
          <cell r="I1701" t="str">
            <v>มะลิวัลย์</v>
          </cell>
          <cell r="J1701" t="str">
            <v>สุวรรณโน</v>
          </cell>
          <cell r="K1701" t="str">
            <v>3 5208 00534 62 0</v>
          </cell>
          <cell r="L1701" t="str">
            <v>เชียงใหม่</v>
          </cell>
          <cell r="M1701" t="str">
            <v>เชียงใหม่ 1</v>
          </cell>
          <cell r="N1701">
            <v>8</v>
          </cell>
          <cell r="O1701" t="str">
            <v>สินเชื่อธนาคารประชาชน</v>
          </cell>
          <cell r="P1701" t="str">
            <v>4.ไม่มีหลักประกัน</v>
          </cell>
          <cell r="Q1701"/>
          <cell r="R1701"/>
          <cell r="S1701" t="str">
            <v>แขวงลำปาง</v>
          </cell>
          <cell r="T1701" t="str">
            <v>ผบE3911</v>
          </cell>
          <cell r="U1701">
            <v>2565</v>
          </cell>
          <cell r="V1701" t="str">
            <v>ผบE4248</v>
          </cell>
          <cell r="W1701">
            <v>2565</v>
          </cell>
          <cell r="X1701">
            <v>28</v>
          </cell>
          <cell r="Y1701">
            <v>11</v>
          </cell>
          <cell r="Z1701">
            <v>2565</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นางมะลิวัลย์ สุวรรณโน</v>
          </cell>
          <cell r="BM1701">
            <v>883164010388</v>
          </cell>
          <cell r="BN1701"/>
          <cell r="BO1701"/>
          <cell r="BP1701"/>
          <cell r="BQ1701"/>
          <cell r="BR1701" t="str">
            <v>ไม่พบ</v>
          </cell>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2545</v>
          </cell>
          <cell r="C1702">
            <v>1697</v>
          </cell>
          <cell r="D1702"/>
          <cell r="E1702"/>
          <cell r="F1702"/>
          <cell r="G1702">
            <v>800068596926</v>
          </cell>
          <cell r="H1702" t="str">
            <v>นางสาว</v>
          </cell>
          <cell r="I1702" t="str">
            <v>ปราณี</v>
          </cell>
          <cell r="J1702" t="str">
            <v>แซ่อึ้ง</v>
          </cell>
          <cell r="K1702" t="str">
            <v>2-6005-00018-79-6</v>
          </cell>
          <cell r="L1702" t="str">
            <v>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ผบE2734</v>
          </cell>
          <cell r="U1702">
            <v>2566</v>
          </cell>
          <cell r="V1702" t="str">
            <v>ผบE5669</v>
          </cell>
          <cell r="W1702">
            <v>2566</v>
          </cell>
          <cell r="X1702">
            <v>10</v>
          </cell>
          <cell r="Y1702">
            <v>7</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นางสาวปราณี แซ่อึ้ง</v>
          </cell>
          <cell r="BM1702">
            <v>883165010895</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2546</v>
          </cell>
          <cell r="C1703">
            <v>1698</v>
          </cell>
          <cell r="D1703"/>
          <cell r="E1703"/>
          <cell r="F1703"/>
          <cell r="G1703" t="str">
            <v>800081967104 , 800104073112</v>
          </cell>
          <cell r="H1703" t="str">
            <v>นาย</v>
          </cell>
          <cell r="I1703" t="str">
            <v>สมชาย</v>
          </cell>
          <cell r="J1703" t="str">
            <v>กันนะ</v>
          </cell>
          <cell r="K1703" t="str">
            <v>8-5020-73012-08-7</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แขวงเชียงใหม่</v>
          </cell>
          <cell r="T1703" t="str">
            <v>ผบE313</v>
          </cell>
          <cell r="U1703">
            <v>2566</v>
          </cell>
          <cell r="V1703" t="str">
            <v>ผบE2104</v>
          </cell>
          <cell r="W1703">
            <v>2566</v>
          </cell>
          <cell r="X1703">
            <v>18</v>
          </cell>
          <cell r="Y1703">
            <v>4</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นายสมชาย กันนะ</v>
          </cell>
          <cell r="BM1703">
            <v>883165010727</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2547</v>
          </cell>
          <cell r="C1704">
            <v>1699</v>
          </cell>
          <cell r="D1704"/>
          <cell r="E1704"/>
          <cell r="F1704"/>
          <cell r="G1704">
            <v>800068029290</v>
          </cell>
          <cell r="H1704" t="str">
            <v>นางสาว</v>
          </cell>
          <cell r="I1704" t="str">
            <v>สุรินดา</v>
          </cell>
          <cell r="J1704" t="str">
            <v>คำคิด</v>
          </cell>
          <cell r="K1704" t="str">
            <v>3-5006-00216-36-5</v>
          </cell>
          <cell r="L1704" t="str">
            <v>เม-ญ่า เชียงใหม่</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ผบE44</v>
          </cell>
          <cell r="U1704">
            <v>2566</v>
          </cell>
          <cell r="V1704" t="str">
            <v>ผบE145</v>
          </cell>
          <cell r="W1704">
            <v>2566</v>
          </cell>
          <cell r="X1704">
            <v>21</v>
          </cell>
          <cell r="Y1704">
            <v>2</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นางสาวสุรินดา คำคิด</v>
          </cell>
          <cell r="BM1704">
            <v>883165010725</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2548</v>
          </cell>
          <cell r="C1705">
            <v>1700</v>
          </cell>
          <cell r="D1705"/>
          <cell r="E1705"/>
          <cell r="F1705"/>
          <cell r="G1705">
            <v>800097273851</v>
          </cell>
          <cell r="H1705" t="str">
            <v>นางสาว</v>
          </cell>
          <cell r="I1705" t="str">
            <v>กมลชนก</v>
          </cell>
          <cell r="J1705" t="str">
            <v>คำพลอย</v>
          </cell>
          <cell r="K1705" t="str">
            <v>1-7798-00149-75-1</v>
          </cell>
          <cell r="L1705" t="str">
            <v>ถนนทิพย์เนตร</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แขวงเชียงดาว</v>
          </cell>
          <cell r="T1705" t="str">
            <v>ผบE925</v>
          </cell>
          <cell r="U1705">
            <v>2565</v>
          </cell>
          <cell r="V1705" t="str">
            <v>ผบE21</v>
          </cell>
          <cell r="W1705">
            <v>2566</v>
          </cell>
          <cell r="X1705">
            <v>16</v>
          </cell>
          <cell r="Y1705">
            <v>1</v>
          </cell>
          <cell r="Z1705">
            <v>2566</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นางสาวกมลชนก คำพลอย</v>
          </cell>
          <cell r="BM1705">
            <v>883165010420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2549</v>
          </cell>
          <cell r="C1706">
            <v>1701</v>
          </cell>
          <cell r="D1706"/>
          <cell r="E1706"/>
          <cell r="F1706"/>
          <cell r="G1706">
            <v>800022192796</v>
          </cell>
          <cell r="H1706" t="str">
            <v>นาย</v>
          </cell>
          <cell r="I1706" t="str">
            <v>ศักดา</v>
          </cell>
          <cell r="J1706" t="str">
            <v>วงศ์ตระกูลโลหะ</v>
          </cell>
          <cell r="K1706" t="str">
            <v>3-1005-01561-66-1</v>
          </cell>
          <cell r="L1706" t="str">
            <v>เซ็นทรัล แอร์พอร์ต พลาซ่า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แขวงเชียงใหม่</v>
          </cell>
          <cell r="T1706" t="str">
            <v>ผบ4732</v>
          </cell>
          <cell r="U1706">
            <v>2561</v>
          </cell>
          <cell r="V1706" t="str">
            <v>ผบ5963</v>
          </cell>
          <cell r="W1706">
            <v>2561</v>
          </cell>
          <cell r="X1706">
            <v>3</v>
          </cell>
          <cell r="Y1706">
            <v>7</v>
          </cell>
          <cell r="Z1706">
            <v>2561</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นายศักดา วงศ์ตระกูลโลหะ</v>
          </cell>
          <cell r="BM1706">
            <v>0</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2550</v>
          </cell>
          <cell r="C1707">
            <v>1702</v>
          </cell>
          <cell r="D1707"/>
          <cell r="E1707"/>
          <cell r="F1707"/>
          <cell r="G1707">
            <v>800080508545</v>
          </cell>
          <cell r="H1707" t="str">
            <v>นาย</v>
          </cell>
          <cell r="I1707" t="str">
            <v xml:space="preserve">วรวิทย์ </v>
          </cell>
          <cell r="J1707" t="str">
            <v>จอมเดช</v>
          </cell>
          <cell r="K1707" t="str">
            <v>1-5007-00154-06-3</v>
          </cell>
          <cell r="L1707" t="str">
            <v>เม-ญ่า เชียงใหม่</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แขวงเชียงดาว</v>
          </cell>
          <cell r="T1707" t="str">
            <v>ผบE924</v>
          </cell>
          <cell r="U1707">
            <v>2565</v>
          </cell>
          <cell r="V1707" t="str">
            <v>ผบE20</v>
          </cell>
          <cell r="W1707">
            <v>2566</v>
          </cell>
          <cell r="X1707">
            <v>16</v>
          </cell>
          <cell r="Y1707">
            <v>1</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นายวรวิทย์  จอมเดช</v>
          </cell>
          <cell r="BM1707">
            <v>883165010728</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2551</v>
          </cell>
          <cell r="C1708">
            <v>1703</v>
          </cell>
          <cell r="D1708"/>
          <cell r="E1708"/>
          <cell r="F1708"/>
          <cell r="G1708">
            <v>800035524340</v>
          </cell>
          <cell r="H1708" t="str">
            <v>นาย</v>
          </cell>
          <cell r="I1708" t="str">
            <v>พงศ์กร</v>
          </cell>
          <cell r="J1708" t="str">
            <v>กันทวี</v>
          </cell>
          <cell r="K1708" t="str">
            <v>3-5019-00591-95-2</v>
          </cell>
          <cell r="L1708" t="str">
            <v>หนองหอย</v>
          </cell>
          <cell r="M1708" t="str">
            <v>เชียงใหม่ 1</v>
          </cell>
          <cell r="N1708">
            <v>8</v>
          </cell>
          <cell r="O1708" t="str">
            <v>สินเชื่อธนาคารประชาชน</v>
          </cell>
          <cell r="P1708" t="str">
            <v>1.บุคคลค้ำประกัน</v>
          </cell>
          <cell r="Q1708"/>
          <cell r="R1708"/>
          <cell r="S1708" t="str">
            <v>แขวงเชียงใหม่</v>
          </cell>
          <cell r="T1708" t="str">
            <v>ผบE3671</v>
          </cell>
          <cell r="U1708">
            <v>2566</v>
          </cell>
          <cell r="V1708" t="str">
            <v>ผบE5708</v>
          </cell>
          <cell r="W1708">
            <v>2566</v>
          </cell>
          <cell r="X1708">
            <v>10</v>
          </cell>
          <cell r="Y1708">
            <v>7</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นายพงศ์กร กันทวี</v>
          </cell>
          <cell r="BM1708">
            <v>823561010050</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2552</v>
          </cell>
          <cell r="C1709">
            <v>1704</v>
          </cell>
          <cell r="D1709"/>
          <cell r="E1709"/>
          <cell r="F1709"/>
          <cell r="G1709">
            <v>800100843716</v>
          </cell>
          <cell r="H1709" t="str">
            <v>นาย</v>
          </cell>
          <cell r="I1709" t="str">
            <v>ไชยากร</v>
          </cell>
          <cell r="J1709" t="str">
            <v>ธารสุขวงศ์ไชย</v>
          </cell>
          <cell r="K1709" t="str">
            <v>5-5104-00009-22-2</v>
          </cell>
          <cell r="L1709" t="str">
            <v>เม-ญ่า เชียงใหม่</v>
          </cell>
          <cell r="M1709" t="str">
            <v>เชียงใหม่ 1</v>
          </cell>
          <cell r="N1709">
            <v>8</v>
          </cell>
          <cell r="O1709" t="str">
            <v>สินเชื่อธนาคารประชาชน</v>
          </cell>
          <cell r="P1709" t="str">
            <v>1.บุคคลค้ำประกัน</v>
          </cell>
          <cell r="Q1709"/>
          <cell r="R1709"/>
          <cell r="S1709" t="str">
            <v>จังหวัดลำพูน</v>
          </cell>
          <cell r="T1709" t="str">
            <v>ผบE929</v>
          </cell>
          <cell r="U1709">
            <v>2566</v>
          </cell>
          <cell r="V1709" t="str">
            <v>ผบE1556</v>
          </cell>
          <cell r="W1709">
            <v>2566</v>
          </cell>
          <cell r="X1709">
            <v>6</v>
          </cell>
          <cell r="Y1709">
            <v>6</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นายไชยากร ธารสุขวงศ์ไชย</v>
          </cell>
          <cell r="BM1709">
            <v>883165010726</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2553</v>
          </cell>
          <cell r="C1710">
            <v>1705</v>
          </cell>
          <cell r="D1710"/>
          <cell r="E1710"/>
          <cell r="F1710"/>
          <cell r="G1710">
            <v>800099713771</v>
          </cell>
          <cell r="H1710" t="str">
            <v>นางสาว</v>
          </cell>
          <cell r="I1710" t="str">
            <v>เอมสิรินันท์</v>
          </cell>
          <cell r="J1710" t="str">
            <v>ท่าทาง</v>
          </cell>
          <cell r="K1710" t="str">
            <v>3-5405-00283-76-1</v>
          </cell>
          <cell r="L1710" t="str">
            <v>เชียงใหม่</v>
          </cell>
          <cell r="M1710" t="str">
            <v>เชียงใหม่ 1</v>
          </cell>
          <cell r="N1710">
            <v>8</v>
          </cell>
          <cell r="O1710" t="str">
            <v>สินเชื่อธนาคารประชาชน</v>
          </cell>
          <cell r="P1710" t="str">
            <v>4.ไม่มีหลักประกัน</v>
          </cell>
          <cell r="Q1710"/>
          <cell r="R1710"/>
          <cell r="S1710" t="str">
            <v>จังหวัดแพร่</v>
          </cell>
          <cell r="T1710" t="str">
            <v>ผบE3203</v>
          </cell>
          <cell r="U1710">
            <v>2565</v>
          </cell>
          <cell r="V1710" t="str">
            <v>ผบE55</v>
          </cell>
          <cell r="W1710">
            <v>2566</v>
          </cell>
          <cell r="X1710">
            <v>16</v>
          </cell>
          <cell r="Y1710">
            <v>1</v>
          </cell>
          <cell r="Z1710">
            <v>2566</v>
          </cell>
          <cell r="AA1710"/>
          <cell r="AB1710"/>
          <cell r="AC1710"/>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นางสาวเอมสิรินันท์ ท่าทาง</v>
          </cell>
          <cell r="BM1710">
            <v>883165010114</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2554</v>
          </cell>
          <cell r="C1711">
            <v>1706</v>
          </cell>
          <cell r="D1711"/>
          <cell r="E1711"/>
          <cell r="F1711"/>
          <cell r="G1711">
            <v>800038279306</v>
          </cell>
          <cell r="H1711" t="str">
            <v>นาย</v>
          </cell>
          <cell r="I1711" t="str">
            <v>ประดิษฐ์</v>
          </cell>
          <cell r="J1711" t="str">
            <v>สรตา</v>
          </cell>
          <cell r="K1711" t="str">
            <v>3-5017-00111-56-6</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ผบE708</v>
          </cell>
          <cell r="U1711">
            <v>2566</v>
          </cell>
          <cell r="V1711" t="str">
            <v>ผบE908</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นายประดิษฐ์ สรตา</v>
          </cell>
          <cell r="BM1711">
            <v>888166010127</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2555</v>
          </cell>
          <cell r="C1712">
            <v>1707</v>
          </cell>
          <cell r="D1712"/>
          <cell r="E1712"/>
          <cell r="F1712"/>
          <cell r="G1712">
            <v>800091067259</v>
          </cell>
          <cell r="H1712" t="str">
            <v>นาย</v>
          </cell>
          <cell r="I1712" t="str">
            <v>ประจักษ์</v>
          </cell>
          <cell r="J1712" t="str">
            <v>แก้วจันทร์</v>
          </cell>
          <cell r="K1712" t="str">
            <v>3-5017-00208-35-7</v>
          </cell>
          <cell r="L1712" t="str">
            <v>ดอยเต่า</v>
          </cell>
          <cell r="M1712" t="str">
            <v>เชียงใหม่ 3</v>
          </cell>
          <cell r="N1712">
            <v>8</v>
          </cell>
          <cell r="O1712" t="str">
            <v>สินเชื่อธนาคารประชาชน</v>
          </cell>
          <cell r="P1712" t="str">
            <v>1.บุคคลค้ำประกัน</v>
          </cell>
          <cell r="Q1712"/>
          <cell r="R1712"/>
          <cell r="S1712" t="str">
            <v>จังหวัดฮอด</v>
          </cell>
          <cell r="T1712" t="str">
            <v>ผบE709</v>
          </cell>
          <cell r="U1712">
            <v>2566</v>
          </cell>
          <cell r="V1712" t="str">
            <v>ผบE909</v>
          </cell>
          <cell r="W1712">
            <v>2566</v>
          </cell>
          <cell r="X1712"/>
          <cell r="Y1712"/>
          <cell r="Z1712"/>
          <cell r="AA1712">
            <v>26</v>
          </cell>
          <cell r="AB1712">
            <v>7</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นายประจักษ์ แก้วจันทร์</v>
          </cell>
          <cell r="BM1712">
            <v>888166010125</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2556</v>
          </cell>
          <cell r="C1713">
            <v>1708</v>
          </cell>
          <cell r="D1713"/>
          <cell r="E1713"/>
          <cell r="F1713"/>
          <cell r="G1713">
            <v>800049883237</v>
          </cell>
          <cell r="H1713" t="str">
            <v>นาย</v>
          </cell>
          <cell r="I1713" t="str">
            <v>อานิสงส์</v>
          </cell>
          <cell r="J1713" t="str">
            <v>เจริญธรรม</v>
          </cell>
          <cell r="K1713" t="str">
            <v>1-5007-00091-51-7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แขวงเชียงใหม่</v>
          </cell>
          <cell r="T1713" t="str">
            <v>ผบE7755</v>
          </cell>
          <cell r="U1713">
            <v>2565</v>
          </cell>
          <cell r="V1713" t="str">
            <v>ผบE2349</v>
          </cell>
          <cell r="W1713">
            <v>2566</v>
          </cell>
          <cell r="X1713"/>
          <cell r="Y1713"/>
          <cell r="Z1713"/>
          <cell r="AA1713">
            <v>25</v>
          </cell>
          <cell r="AB1713">
            <v>4</v>
          </cell>
          <cell r="AC1713">
            <v>2566</v>
          </cell>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นายอานิสงส์ เจริญธรรม</v>
          </cell>
          <cell r="BM1713">
            <v>0</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2557</v>
          </cell>
          <cell r="C1714">
            <v>1709</v>
          </cell>
          <cell r="D1714"/>
          <cell r="E1714"/>
          <cell r="F1714"/>
          <cell r="G1714">
            <v>800087439645</v>
          </cell>
          <cell r="H1714" t="str">
            <v>นางสาว</v>
          </cell>
          <cell r="I1714" t="str">
            <v>แก่นจันทร์</v>
          </cell>
          <cell r="J1714" t="str">
            <v>ดีอูป</v>
          </cell>
          <cell r="K1714" t="str">
            <v>3-5003-00011-23-7</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จังหวัดฮอด</v>
          </cell>
          <cell r="T1714" t="str">
            <v>ผบE850</v>
          </cell>
          <cell r="U1714">
            <v>2566</v>
          </cell>
          <cell r="V1714" t="str">
            <v>ผบE1096</v>
          </cell>
          <cell r="W1714">
            <v>2566</v>
          </cell>
          <cell r="X1714">
            <v>18</v>
          </cell>
          <cell r="Y1714">
            <v>9</v>
          </cell>
          <cell r="Z1714">
            <v>2566</v>
          </cell>
          <cell r="AA1714"/>
          <cell r="AB1714"/>
          <cell r="AC1714"/>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นางสาวแก่นจันทร์ ดีอูป</v>
          </cell>
          <cell r="BM1714">
            <v>883166010114</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2558</v>
          </cell>
          <cell r="C1715">
            <v>1710</v>
          </cell>
          <cell r="D1715"/>
          <cell r="E1715"/>
          <cell r="F1715"/>
          <cell r="G1715">
            <v>800103838150</v>
          </cell>
          <cell r="H1715" t="str">
            <v>นาย</v>
          </cell>
          <cell r="I1715" t="str">
            <v>ธนวัฒน์</v>
          </cell>
          <cell r="J1715" t="str">
            <v>กันธา</v>
          </cell>
          <cell r="K1715" t="str">
            <v>3-5014-00521-87-4</v>
          </cell>
          <cell r="L1715" t="str">
            <v>ถนนทิพย์เนตร</v>
          </cell>
          <cell r="M1715" t="str">
            <v>เชียงใหม่ 1</v>
          </cell>
          <cell r="N1715">
            <v>8</v>
          </cell>
          <cell r="O1715" t="str">
            <v>สินเชื่อธนาคารประชาชน</v>
          </cell>
          <cell r="P1715" t="str">
            <v>1.บุคคลค้ำประกัน</v>
          </cell>
          <cell r="Q1715"/>
          <cell r="R1715"/>
          <cell r="S1715" t="str">
            <v>แขวงเชียงใหม่</v>
          </cell>
          <cell r="T1715" t="str">
            <v>ผบE2730</v>
          </cell>
          <cell r="U1715">
            <v>2566</v>
          </cell>
          <cell r="V1715">
            <v>5666</v>
          </cell>
          <cell r="W1715">
            <v>2566</v>
          </cell>
          <cell r="X1715"/>
          <cell r="Y1715"/>
          <cell r="Z1715"/>
          <cell r="AA1715">
            <v>10</v>
          </cell>
          <cell r="AB1715">
            <v>7</v>
          </cell>
          <cell r="AC1715">
            <v>2566</v>
          </cell>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นายธนวัฒน์ กันธา</v>
          </cell>
          <cell r="BM1715">
            <v>883166010008</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2559</v>
          </cell>
          <cell r="C1716">
            <v>1711</v>
          </cell>
          <cell r="D1716"/>
          <cell r="E1716"/>
          <cell r="F1716"/>
          <cell r="G1716"/>
          <cell r="H1716" t="str">
            <v>นางสาว</v>
          </cell>
          <cell r="I1716" t="str">
            <v>นันธิกา</v>
          </cell>
          <cell r="J1716" t="str">
            <v>สุภา</v>
          </cell>
          <cell r="K1716" t="str">
            <v>3-5009-00464-83-6</v>
          </cell>
          <cell r="L1716" t="str">
            <v>ไชยปราการ</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ผบE1031</v>
          </cell>
          <cell r="U1716">
            <v>2566</v>
          </cell>
          <cell r="V1716" t="str">
            <v>ผบE1200</v>
          </cell>
          <cell r="W1716">
            <v>2566</v>
          </cell>
          <cell r="X1716"/>
          <cell r="Y1716"/>
          <cell r="Z1716"/>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นางสาวนันธิกา สุภา</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2560</v>
          </cell>
          <cell r="C1717">
            <v>1712</v>
          </cell>
          <cell r="D1717"/>
          <cell r="E1717"/>
          <cell r="F1717"/>
          <cell r="G1717">
            <v>800025830509</v>
          </cell>
          <cell r="H1717" t="str">
            <v>นาง</v>
          </cell>
          <cell r="I1717" t="str">
            <v>กฤษณา</v>
          </cell>
          <cell r="J1717" t="str">
            <v>โค้วตระกูล</v>
          </cell>
          <cell r="K1717" t="str">
            <v>3-5009-00346-79-5</v>
          </cell>
          <cell r="L1717" t="str">
            <v>ฝาง</v>
          </cell>
          <cell r="M1717" t="str">
            <v>เชียงใหม่ 2</v>
          </cell>
          <cell r="N1717">
            <v>8</v>
          </cell>
          <cell r="O1717" t="str">
            <v>สินเชื่อธนาคารประชาชน</v>
          </cell>
          <cell r="P1717" t="str">
            <v>1.บุคคลค้ำประกัน</v>
          </cell>
          <cell r="Q1717"/>
          <cell r="R1717"/>
          <cell r="S1717" t="str">
            <v>จังหวัดฝาง</v>
          </cell>
          <cell r="T1717" t="str">
            <v>ผบE1027</v>
          </cell>
          <cell r="U1717">
            <v>2566</v>
          </cell>
          <cell r="V1717" t="str">
            <v>ผบE1335</v>
          </cell>
          <cell r="W1717">
            <v>2566</v>
          </cell>
          <cell r="X1717">
            <v>31</v>
          </cell>
          <cell r="Y1717">
            <v>11</v>
          </cell>
          <cell r="Z1717">
            <v>2566</v>
          </cell>
          <cell r="AA1717"/>
          <cell r="AB1717"/>
          <cell r="AC1717"/>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นางกฤษณา โค้วตระกูล</v>
          </cell>
          <cell r="BM1717">
            <v>0</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2561</v>
          </cell>
          <cell r="C1718">
            <v>1713</v>
          </cell>
          <cell r="D1718"/>
          <cell r="E1718"/>
          <cell r="F1718"/>
          <cell r="G1718">
            <v>800085629734</v>
          </cell>
          <cell r="H1718" t="str">
            <v>นางสาว</v>
          </cell>
          <cell r="I1718" t="str">
            <v>พัชรพร</v>
          </cell>
          <cell r="J1718" t="str">
            <v>ลาภโต</v>
          </cell>
          <cell r="K1718" t="str">
            <v>1-5207-00062-54-1</v>
          </cell>
          <cell r="L1718" t="str">
            <v>บิ๊กซี หางดง</v>
          </cell>
          <cell r="M1718" t="str">
            <v>เชียงใหม่ 3</v>
          </cell>
          <cell r="N1718">
            <v>8</v>
          </cell>
          <cell r="O1718" t="str">
            <v>สินเชื่อธนาคารประชาชน</v>
          </cell>
          <cell r="P1718" t="str">
            <v>1.บุคคลค้ำประกัน</v>
          </cell>
          <cell r="Q1718"/>
          <cell r="R1718"/>
          <cell r="S1718" t="str">
            <v>แขวงเชียงใหม่</v>
          </cell>
          <cell r="T1718" t="str">
            <v>ผบE1909</v>
          </cell>
          <cell r="U1718">
            <v>2566</v>
          </cell>
          <cell r="V1718">
            <v>3386</v>
          </cell>
          <cell r="W1718">
            <v>2566</v>
          </cell>
          <cell r="X1718"/>
          <cell r="Y1718"/>
          <cell r="Z1718"/>
          <cell r="AA1718">
            <v>19</v>
          </cell>
          <cell r="AB1718">
            <v>5</v>
          </cell>
          <cell r="AC1718">
            <v>2566</v>
          </cell>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นางสาวพัชรพร ลาภโต</v>
          </cell>
          <cell r="BM1718">
            <v>888165011197</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2562</v>
          </cell>
          <cell r="C1719">
            <v>1714</v>
          </cell>
          <cell r="D1719"/>
          <cell r="E1719"/>
          <cell r="F1719"/>
          <cell r="G1719">
            <v>800093230723</v>
          </cell>
          <cell r="H1719" t="str">
            <v>นาย</v>
          </cell>
          <cell r="I1719" t="str">
            <v>ศักดิ์ชัย</v>
          </cell>
          <cell r="J1719" t="str">
            <v>แสนเขียว</v>
          </cell>
          <cell r="K1719" t="str">
            <v>1-1007-00060-87-9</v>
          </cell>
          <cell r="L1719" t="str">
            <v>สันทราย</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แขวงเชียงใหม่</v>
          </cell>
          <cell r="T1719" t="str">
            <v>ผบE2740</v>
          </cell>
          <cell r="U1719">
            <v>2566</v>
          </cell>
          <cell r="V1719" t="str">
            <v>ผบE5703</v>
          </cell>
          <cell r="W1719">
            <v>2566</v>
          </cell>
          <cell r="X1719">
            <v>10</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นายศักดิ์ชัย แสนเขียว</v>
          </cell>
          <cell r="BM1719">
            <v>883266010022</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2563</v>
          </cell>
          <cell r="C1720">
            <v>1715</v>
          </cell>
          <cell r="D1720"/>
          <cell r="E1720"/>
          <cell r="F1720"/>
          <cell r="G1720">
            <v>800102334896</v>
          </cell>
          <cell r="H1720" t="str">
            <v>นาย</v>
          </cell>
          <cell r="I1720" t="str">
            <v>สุทน</v>
          </cell>
          <cell r="J1720" t="str">
            <v>จันทร์พลอย</v>
          </cell>
          <cell r="K1720" t="str">
            <v>1-5099-00916-00-3</v>
          </cell>
          <cell r="L1720" t="str">
            <v>แม่แตง</v>
          </cell>
          <cell r="M1720" t="str">
            <v>เชียงใหม่ 2</v>
          </cell>
          <cell r="N1720">
            <v>8</v>
          </cell>
          <cell r="O1720" t="str">
            <v>สินเชื่อธนาคารประชาชน</v>
          </cell>
          <cell r="P1720" t="str">
            <v>1.บุคคลค้ำประกัน</v>
          </cell>
          <cell r="Q1720"/>
          <cell r="R1720"/>
          <cell r="S1720" t="str">
            <v>แขวงเชียงดาว</v>
          </cell>
          <cell r="T1720" t="str">
            <v>ผบE466</v>
          </cell>
          <cell r="U1720">
            <v>2566</v>
          </cell>
          <cell r="V1720" t="str">
            <v>ผบE579</v>
          </cell>
          <cell r="W1720">
            <v>2566</v>
          </cell>
          <cell r="X1720">
            <v>4</v>
          </cell>
          <cell r="Y1720">
            <v>7</v>
          </cell>
          <cell r="Z1720">
            <v>2566</v>
          </cell>
          <cell r="AA1720"/>
          <cell r="AB1720"/>
          <cell r="AC1720"/>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นายสุทน จันทร์พลอย</v>
          </cell>
          <cell r="BM1720">
            <v>883265010857</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2564</v>
          </cell>
          <cell r="C1721">
            <v>1716</v>
          </cell>
          <cell r="D1721"/>
          <cell r="E1721"/>
          <cell r="F1721"/>
          <cell r="G1721">
            <v>800029149260</v>
          </cell>
          <cell r="H1721" t="str">
            <v>นางสาว</v>
          </cell>
          <cell r="I1721" t="str">
            <v>วรรณวิภา</v>
          </cell>
          <cell r="J1721" t="str">
            <v>คำใจ</v>
          </cell>
          <cell r="K1721"/>
          <cell r="L1721" t="str">
            <v>อมก๋อย</v>
          </cell>
          <cell r="M1721" t="str">
            <v>เชียงใหม่ 3</v>
          </cell>
          <cell r="N1721">
            <v>8</v>
          </cell>
          <cell r="O1721" t="str">
            <v>สินเชื่อธนาคารประชาชน</v>
          </cell>
          <cell r="P1721" t="str">
            <v>1.บุคคลค้ำประกัน</v>
          </cell>
          <cell r="Q1721"/>
          <cell r="R1721"/>
          <cell r="S1721" t="str">
            <v>จังหวัดฮอด</v>
          </cell>
          <cell r="T1721" t="str">
            <v>ผบE504</v>
          </cell>
          <cell r="U1721">
            <v>2564</v>
          </cell>
          <cell r="V1721" t="str">
            <v>ผบE628</v>
          </cell>
          <cell r="W1721">
            <v>2564</v>
          </cell>
          <cell r="X1721"/>
          <cell r="Y1721"/>
          <cell r="Z1721"/>
          <cell r="AA1721">
            <v>25</v>
          </cell>
          <cell r="AB1721">
            <v>10</v>
          </cell>
          <cell r="AC1721">
            <v>2564</v>
          </cell>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นางสาววรรณวิภา คำใจ</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2565</v>
          </cell>
          <cell r="C1722">
            <v>1717</v>
          </cell>
          <cell r="D1722"/>
          <cell r="E1722"/>
          <cell r="F1722"/>
          <cell r="G1722">
            <v>800017921357</v>
          </cell>
          <cell r="H1722" t="str">
            <v>นางสาว</v>
          </cell>
          <cell r="I1722" t="str">
            <v>ธิตินันท์</v>
          </cell>
          <cell r="J1722" t="str">
            <v>เรือนจินเจ็ก</v>
          </cell>
          <cell r="K1722"/>
          <cell r="L1722" t="str">
            <v>ฮอด</v>
          </cell>
          <cell r="M1722" t="str">
            <v>เชียงใหม่ 3</v>
          </cell>
          <cell r="N1722">
            <v>8</v>
          </cell>
          <cell r="O1722"/>
          <cell r="P1722" t="str">
            <v>1.บุคคลค้ำประกัน</v>
          </cell>
          <cell r="Q1722"/>
          <cell r="R1722"/>
          <cell r="S1722" t="str">
            <v>แขวงเชียงใหม่</v>
          </cell>
          <cell r="T1722" t="str">
            <v>ผบ.5799</v>
          </cell>
          <cell r="U1722">
            <v>2557</v>
          </cell>
          <cell r="V1722" t="str">
            <v>ผบ.6210</v>
          </cell>
          <cell r="W1722">
            <v>2557</v>
          </cell>
          <cell r="X1722"/>
          <cell r="Y1722"/>
          <cell r="Z1722"/>
          <cell r="AA1722"/>
          <cell r="AB1722"/>
          <cell r="AC1722"/>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cell r="BC1722"/>
          <cell r="BD1722"/>
          <cell r="BE1722"/>
          <cell r="BF1722"/>
          <cell r="BG1722"/>
          <cell r="BH1722"/>
          <cell r="BI1722"/>
          <cell r="BJ1722"/>
          <cell r="BK1722"/>
          <cell r="BL1722" t="str">
            <v>นางสาวธิตินันท์ เรือนจินเจ็ก</v>
          </cell>
          <cell r="BM1722">
            <v>0</v>
          </cell>
          <cell r="BN1722"/>
          <cell r="BO1722"/>
          <cell r="BP1722"/>
          <cell r="BQ1722"/>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2566</v>
          </cell>
          <cell r="C1723">
            <v>1718</v>
          </cell>
          <cell r="D1723"/>
          <cell r="E1723"/>
          <cell r="F1723"/>
          <cell r="G1723">
            <v>800081021811</v>
          </cell>
          <cell r="H1723" t="str">
            <v>นาย</v>
          </cell>
          <cell r="I1723" t="str">
            <v>สมคเนย์</v>
          </cell>
          <cell r="J1723" t="str">
            <v>คชศิลา</v>
          </cell>
          <cell r="K1723" t="str">
            <v>1-1002-01226-10-1</v>
          </cell>
          <cell r="L1723" t="str">
            <v>เม-ญ่า เชียงใหม่</v>
          </cell>
          <cell r="M1723" t="str">
            <v>เชียงใหม่ 1</v>
          </cell>
          <cell r="N1723">
            <v>8</v>
          </cell>
          <cell r="O1723" t="str">
            <v>สินเชื่อธนาคารประชาชน</v>
          </cell>
          <cell r="P1723" t="str">
            <v>1.บุคคลค้ำประกัน</v>
          </cell>
          <cell r="Q1723"/>
          <cell r="R1723"/>
          <cell r="S1723" t="str">
            <v>แขวงเชียงใหม่</v>
          </cell>
          <cell r="T1723" t="str">
            <v>ผบE369</v>
          </cell>
          <cell r="U1723">
            <v>2566</v>
          </cell>
          <cell r="V1723" t="str">
            <v>ผบ3172</v>
          </cell>
          <cell r="W1723">
            <v>2566</v>
          </cell>
          <cell r="X1723"/>
          <cell r="Y1723"/>
          <cell r="Z1723"/>
          <cell r="AA1723">
            <v>15</v>
          </cell>
          <cell r="AB1723">
            <v>5</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t="str">
            <v>บันทึกผลสืบ 23-3-67//รอคัดภาพลักกษณ์</v>
          </cell>
          <cell r="BC1723"/>
          <cell r="BD1723"/>
          <cell r="BE1723"/>
          <cell r="BF1723"/>
          <cell r="BG1723"/>
          <cell r="BH1723"/>
          <cell r="BI1723"/>
          <cell r="BJ1723"/>
          <cell r="BK1723"/>
          <cell r="BL1723" t="str">
            <v>นายสมคเนย์ คชศิลา</v>
          </cell>
          <cell r="BM1723">
            <v>0</v>
          </cell>
          <cell r="BN1723" t="str">
            <v>1.นายสมคเนย์   คชศิลา
2.นายพัชร์ธีรัตน์  วิชัยศรี
3.นายธีระศักดิ์   พิคุณ</v>
          </cell>
          <cell r="BO1723" t="str">
            <v xml:space="preserve">จำเลยที่ 1
จำเลยที่ 2
จำเลยที่ 3
</v>
          </cell>
          <cell r="BP1723" t="str">
            <v xml:space="preserve">1-1002-01226-10-1
1-7099-00997-72-9
1-5099-01161-43-0         </v>
          </cell>
          <cell r="BQ1723"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2567</v>
          </cell>
          <cell r="C1724">
            <v>1719</v>
          </cell>
          <cell r="D1724"/>
          <cell r="E1724"/>
          <cell r="F1724"/>
          <cell r="G1724">
            <v>800019359598</v>
          </cell>
          <cell r="H1724" t="str">
            <v>นางสาว</v>
          </cell>
          <cell r="I1724" t="str">
            <v>ณวรา</v>
          </cell>
          <cell r="J1724" t="str">
            <v>หยองอนุกูล</v>
          </cell>
          <cell r="K1724" t="str">
            <v>3-5101-00078-68-1</v>
          </cell>
          <cell r="L1724" t="str">
            <v>เชียงใหม่</v>
          </cell>
          <cell r="M1724" t="str">
            <v>เชียงใหม่ 1</v>
          </cell>
          <cell r="N1724">
            <v>8</v>
          </cell>
          <cell r="O1724" t="str">
            <v>สินเชือธนาคารประชาชน</v>
          </cell>
          <cell r="P1724" t="str">
            <v>1.บุคคลค้ำประกัน</v>
          </cell>
          <cell r="Q1724"/>
          <cell r="R1724"/>
          <cell r="S1724" t="str">
            <v>จังหวัดลำพูน</v>
          </cell>
          <cell r="T1724" t="str">
            <v>ผบE3372</v>
          </cell>
          <cell r="U1724">
            <v>2566</v>
          </cell>
          <cell r="V1724" t="str">
            <v>ผบE4046</v>
          </cell>
          <cell r="W1724">
            <v>2566</v>
          </cell>
          <cell r="X1724"/>
          <cell r="Y1724"/>
          <cell r="Z1724"/>
          <cell r="AA1724">
            <v>20</v>
          </cell>
          <cell r="AB1724">
            <v>11</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นางสาวณวรา หยองอนุกูล</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2568</v>
          </cell>
          <cell r="C1725">
            <v>1720</v>
          </cell>
          <cell r="D1725"/>
          <cell r="E1725"/>
          <cell r="F1725"/>
          <cell r="G1725">
            <v>800046954221</v>
          </cell>
          <cell r="H1725" t="str">
            <v>นาย</v>
          </cell>
          <cell r="I1725" t="str">
            <v>วัชระ</v>
          </cell>
          <cell r="J1725" t="str">
            <v>บัวใหญ่</v>
          </cell>
          <cell r="K1725" t="str">
            <v>1-5499-00136-91-1</v>
          </cell>
          <cell r="L1725" t="str">
            <v>เทสโก้โลตัส คำเที่ยง</v>
          </cell>
          <cell r="M1725" t="str">
            <v>เชียงใหม่ 1</v>
          </cell>
          <cell r="N1725">
            <v>8</v>
          </cell>
          <cell r="O1725" t="str">
            <v>สินเชือธนาคารประชาชน</v>
          </cell>
          <cell r="P1725" t="str">
            <v>1.บุคคลค้ำประกัน</v>
          </cell>
          <cell r="Q1725"/>
          <cell r="R1725"/>
          <cell r="S1725" t="str">
            <v>จังหวัดเชียงใหม่</v>
          </cell>
          <cell r="T1725" t="str">
            <v>ผบE68</v>
          </cell>
          <cell r="U1725">
            <v>2566</v>
          </cell>
          <cell r="V1725" t="str">
            <v>ผบE470</v>
          </cell>
          <cell r="W1725">
            <v>2566</v>
          </cell>
          <cell r="X1725"/>
          <cell r="Y1725"/>
          <cell r="Z1725"/>
          <cell r="AA1725">
            <v>29</v>
          </cell>
          <cell r="AB1725">
            <v>3</v>
          </cell>
          <cell r="AC1725">
            <v>2566</v>
          </cell>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นายวัชระ บัวใหญ่</v>
          </cell>
          <cell r="BM1725">
            <v>0</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2569</v>
          </cell>
          <cell r="C1726">
            <v>1721</v>
          </cell>
          <cell r="D1726">
            <v>19</v>
          </cell>
          <cell r="E1726">
            <v>3</v>
          </cell>
          <cell r="F1726">
            <v>2567</v>
          </cell>
          <cell r="G1726">
            <v>800066036370</v>
          </cell>
          <cell r="H1726" t="str">
            <v>นางสาว</v>
          </cell>
          <cell r="I1726" t="str">
            <v>เพียงตะวัน</v>
          </cell>
          <cell r="J1726" t="str">
            <v>ชำนาญอาสา</v>
          </cell>
          <cell r="K1726" t="str">
            <v>1-6698-00054-93-9</v>
          </cell>
          <cell r="L1726" t="str">
            <v>พร้าว</v>
          </cell>
          <cell r="M1726" t="str">
            <v>เชียงใหม่ 2</v>
          </cell>
          <cell r="N1726">
            <v>8</v>
          </cell>
          <cell r="O1726" t="str">
            <v>สินเชื่อห้องแถว</v>
          </cell>
          <cell r="P1726" t="str">
            <v>2.หลักทรัพย์ค้ำประกัน</v>
          </cell>
          <cell r="Q1726">
            <v>751413.68</v>
          </cell>
          <cell r="R1726">
            <v>411656.85</v>
          </cell>
          <cell r="S1726" t="str">
            <v>จังหวัดเชียงใหม่</v>
          </cell>
          <cell r="T1726" t="str">
            <v>พE640</v>
          </cell>
          <cell r="U1726">
            <v>2566</v>
          </cell>
          <cell r="V1726" t="str">
            <v>พE764</v>
          </cell>
          <cell r="W1726">
            <v>2566</v>
          </cell>
          <cell r="X1726">
            <v>18</v>
          </cell>
          <cell r="Y1726">
            <v>12</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นางสาวเพียงตะวัน ชำนาญอาสา</v>
          </cell>
          <cell r="BM1726">
            <v>883162011977</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2570</v>
          </cell>
          <cell r="C1727">
            <v>1722</v>
          </cell>
          <cell r="D1727">
            <v>26</v>
          </cell>
          <cell r="E1727">
            <v>3</v>
          </cell>
          <cell r="F1727">
            <v>2567</v>
          </cell>
          <cell r="G1727">
            <v>800097083318</v>
          </cell>
          <cell r="H1727" t="str">
            <v>นางสาว</v>
          </cell>
          <cell r="I1727" t="str">
            <v>ณัฐณิชา</v>
          </cell>
          <cell r="J1727" t="str">
            <v>จันที</v>
          </cell>
          <cell r="K1727" t="str">
            <v>1-5099-00702-82-8</v>
          </cell>
          <cell r="L1727" t="str">
            <v>ดอยสะเก็ด</v>
          </cell>
          <cell r="M1727" t="str">
            <v>เชียงใหม่ 2</v>
          </cell>
          <cell r="N1727">
            <v>8</v>
          </cell>
          <cell r="O1727" t="str">
            <v>สินเชื่อไทรทอง (บ้านแลกเงิน)</v>
          </cell>
          <cell r="P1727" t="str">
            <v>2.หลักทรัพย์ค้ำประกัน</v>
          </cell>
          <cell r="Q1727">
            <v>911660.45</v>
          </cell>
          <cell r="R1727">
            <v>42989.279999999999</v>
          </cell>
          <cell r="S1727" t="str">
            <v>จังหวัดเชียงใหม่</v>
          </cell>
          <cell r="T1727" t="str">
            <v>ผบE1563</v>
          </cell>
          <cell r="U1727">
            <v>2566</v>
          </cell>
          <cell r="V1727" t="str">
            <v>ผบE1872</v>
          </cell>
          <cell r="W1727">
            <v>2566</v>
          </cell>
          <cell r="X1727">
            <v>16</v>
          </cell>
          <cell r="Y1727">
            <v>10</v>
          </cell>
          <cell r="Z1727">
            <v>2566</v>
          </cell>
          <cell r="AA1727"/>
          <cell r="AB1727"/>
          <cell r="AC1727"/>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นางสาวณัฐณิชา จันที</v>
          </cell>
          <cell r="BM1727">
            <v>883266010002</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2571</v>
          </cell>
          <cell r="C1728">
            <v>1723</v>
          </cell>
          <cell r="D1728">
            <v>29</v>
          </cell>
          <cell r="E1728">
            <v>3</v>
          </cell>
          <cell r="F1728">
            <v>2567</v>
          </cell>
          <cell r="G1728">
            <v>800075831241</v>
          </cell>
          <cell r="H1728" t="str">
            <v>นาย</v>
          </cell>
          <cell r="I1728" t="str">
            <v>ณัธชัย</v>
          </cell>
          <cell r="J1728" t="str">
            <v>พฤฒิพาณิชย์</v>
          </cell>
          <cell r="K1728">
            <v>3570500578745</v>
          </cell>
          <cell r="L1728" t="str">
            <v>ประตูช้างเผือก</v>
          </cell>
          <cell r="M1728" t="str">
            <v>เชียงใหม่ 1</v>
          </cell>
          <cell r="N1728">
            <v>8</v>
          </cell>
          <cell r="O1728" t="str">
            <v>สินเชื่อไทรทอง</v>
          </cell>
          <cell r="P1728" t="str">
            <v>2.หลักทรัพย์ค้ำประกัน</v>
          </cell>
          <cell r="Q1728">
            <v>2076695.32</v>
          </cell>
          <cell r="R1728">
            <v>342813.57</v>
          </cell>
          <cell r="S1728" t="str">
            <v>จังหวัดเชียงใหม่</v>
          </cell>
          <cell r="T1728" t="str">
            <v>ผบE329</v>
          </cell>
          <cell r="U1728">
            <v>2566</v>
          </cell>
          <cell r="V1728" t="str">
            <v>ผบE1543</v>
          </cell>
          <cell r="W1728">
            <v>2566</v>
          </cell>
          <cell r="X1728"/>
          <cell r="Y1728"/>
          <cell r="Z1728"/>
          <cell r="AA1728">
            <v>28</v>
          </cell>
          <cell r="AB1728">
            <v>8</v>
          </cell>
          <cell r="AC1728">
            <v>2566</v>
          </cell>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นายณัธชัย พฤฒิพาณิชย์</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2572</v>
          </cell>
          <cell r="C1729">
            <v>1724</v>
          </cell>
          <cell r="D1729">
            <v>29</v>
          </cell>
          <cell r="E1729">
            <v>3</v>
          </cell>
          <cell r="F1729">
            <v>2567</v>
          </cell>
          <cell r="G1729">
            <v>800048186111</v>
          </cell>
          <cell r="H1729" t="str">
            <v>นาง</v>
          </cell>
          <cell r="I1729" t="str">
            <v>ชิวรัตน์</v>
          </cell>
          <cell r="J1729" t="str">
            <v>เจียตระกูล</v>
          </cell>
          <cell r="K1729" t="str">
            <v>3 5799 00032 73 0</v>
          </cell>
          <cell r="L1729" t="str">
            <v>เซ็นทรัล แอร์พอร์ต พลาซ่า เชียงใหม่</v>
          </cell>
          <cell r="M1729" t="str">
            <v>เชียงใหม่ 1</v>
          </cell>
          <cell r="N1729">
            <v>8</v>
          </cell>
          <cell r="O1729" t="str">
            <v>สินเชื่อเคหะ</v>
          </cell>
          <cell r="P1729" t="str">
            <v>2.หลักทรัพย์ค้ำประกัน</v>
          </cell>
          <cell r="Q1729">
            <v>909130.35</v>
          </cell>
          <cell r="R1729">
            <v>204759.67999999999</v>
          </cell>
          <cell r="S1729" t="str">
            <v>จังหวัดเชียงราย</v>
          </cell>
          <cell r="T1729" t="str">
            <v>ผบE739</v>
          </cell>
          <cell r="U1729">
            <v>2566</v>
          </cell>
          <cell r="V1729" t="str">
            <v>ผบE925</v>
          </cell>
          <cell r="W1729">
            <v>2566</v>
          </cell>
          <cell r="X1729">
            <v>9</v>
          </cell>
          <cell r="Y1729">
            <v>10</v>
          </cell>
          <cell r="Z1729">
            <v>2566</v>
          </cell>
          <cell r="AA1729"/>
          <cell r="AB1729"/>
          <cell r="AC1729"/>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นางชิวรัตน์ เจียตระกูล</v>
          </cell>
          <cell r="BM1729">
            <v>0</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2573</v>
          </cell>
          <cell r="C1730">
            <v>1725</v>
          </cell>
          <cell r="D1730">
            <v>27</v>
          </cell>
          <cell r="E1730">
            <v>3</v>
          </cell>
          <cell r="F1730">
            <v>2567</v>
          </cell>
          <cell r="G1730">
            <v>8000034225485</v>
          </cell>
          <cell r="H1730" t="str">
            <v>นาย</v>
          </cell>
          <cell r="I1730" t="str">
            <v>สุริยัน</v>
          </cell>
          <cell r="J1730" t="str">
            <v>ต๊ะคำ</v>
          </cell>
          <cell r="K1730" t="str">
            <v>3-5002-00350-87-1</v>
          </cell>
          <cell r="L1730" t="str">
            <v>แม่แจ่ม</v>
          </cell>
          <cell r="M1730" t="str">
            <v>เชียงใหม่ 3</v>
          </cell>
          <cell r="N1730">
            <v>8</v>
          </cell>
          <cell r="O1730" t="str">
            <v>สินเชื่อธนาคารประชาชน</v>
          </cell>
          <cell r="P1730" t="str">
            <v>1.บุคคลค้ำประกัน</v>
          </cell>
          <cell r="Q1730" t="str">
            <v>50,059.06</v>
          </cell>
          <cell r="R1730" t="str">
            <v>41,895.60</v>
          </cell>
          <cell r="S1730" t="str">
            <v>แขวงเชียงใหม่</v>
          </cell>
          <cell r="T1730" t="str">
            <v>ผบ.8426</v>
          </cell>
          <cell r="U1730">
            <v>2560</v>
          </cell>
          <cell r="V1730" t="str">
            <v>ผบ.8892</v>
          </cell>
          <cell r="W1730">
            <v>2560</v>
          </cell>
          <cell r="X1730"/>
          <cell r="Y1730"/>
          <cell r="Z1730"/>
          <cell r="AA1730">
            <v>19</v>
          </cell>
          <cell r="AB1730">
            <v>9</v>
          </cell>
          <cell r="AC1730">
            <v>2560</v>
          </cell>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cell r="BC1730"/>
          <cell r="BD1730"/>
          <cell r="BE1730"/>
          <cell r="BF1730"/>
          <cell r="BG1730"/>
          <cell r="BH1730"/>
          <cell r="BI1730"/>
          <cell r="BJ1730"/>
          <cell r="BK1730"/>
          <cell r="BL1730" t="str">
            <v>นายสุริยัน ต๊ะคำ</v>
          </cell>
          <cell r="BM1730">
            <v>82370040161</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2574</v>
          </cell>
          <cell r="C1731"/>
          <cell r="D1731"/>
          <cell r="E1731"/>
          <cell r="F1731"/>
          <cell r="G1731">
            <v>800075486517</v>
          </cell>
          <cell r="H1731" t="str">
            <v>นาย</v>
          </cell>
          <cell r="I1731" t="str">
            <v>ไชยยันต์</v>
          </cell>
          <cell r="J1731" t="str">
            <v>ยาพรม</v>
          </cell>
          <cell r="K1731"/>
          <cell r="L1731" t="str">
            <v>ไชยปราการ</v>
          </cell>
          <cell r="M1731" t="str">
            <v>เชียงใหม่ 2</v>
          </cell>
          <cell r="N1731">
            <v>8</v>
          </cell>
          <cell r="O1731"/>
          <cell r="P1731"/>
          <cell r="Q1731" t="str">
            <v>71,394.74</v>
          </cell>
          <cell r="R1731" t="str">
            <v>60,024.54</v>
          </cell>
          <cell r="S1731" t="str">
            <v>จังหวัดฝาง</v>
          </cell>
          <cell r="T1731" t="str">
            <v>ผบE1240</v>
          </cell>
          <cell r="U1731">
            <v>2566</v>
          </cell>
          <cell r="V1731" t="str">
            <v>ผบE1472</v>
          </cell>
          <cell r="W1731">
            <v>2566</v>
          </cell>
          <cell r="X1731">
            <v>27</v>
          </cell>
          <cell r="Y1731">
            <v>11</v>
          </cell>
          <cell r="Z1731">
            <v>2566</v>
          </cell>
          <cell r="AA1731"/>
          <cell r="AB1731"/>
          <cell r="AC1731"/>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t="str">
            <v>สืบทรัพย์</v>
          </cell>
          <cell r="BC1731"/>
          <cell r="BD1731"/>
          <cell r="BE1731"/>
          <cell r="BF1731"/>
          <cell r="BG1731"/>
          <cell r="BH1731"/>
          <cell r="BI1731"/>
          <cell r="BJ1731"/>
          <cell r="BK1731"/>
          <cell r="BL1731" t="str">
            <v>นายไชยยันต์ ยาพรม</v>
          </cell>
          <cell r="BM1731">
            <v>0</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2575</v>
          </cell>
          <cell r="C1732">
            <v>1727</v>
          </cell>
          <cell r="D1732">
            <v>27</v>
          </cell>
          <cell r="E1732">
            <v>3</v>
          </cell>
          <cell r="F1732">
            <v>2567</v>
          </cell>
          <cell r="G1732">
            <v>800067495021</v>
          </cell>
          <cell r="H1732" t="str">
            <v>นางสาว</v>
          </cell>
          <cell r="I1732" t="str">
            <v>นารีรัตน์</v>
          </cell>
          <cell r="J1732" t="str">
            <v>หวังศรี</v>
          </cell>
          <cell r="K1732" t="str">
            <v>3-6002-0288-21-0</v>
          </cell>
          <cell r="L1732" t="str">
            <v>ดอยเต่า</v>
          </cell>
          <cell r="M1732" t="str">
            <v>เชียงใหม่ 3</v>
          </cell>
          <cell r="N1732">
            <v>8</v>
          </cell>
          <cell r="O1732" t="str">
            <v>สินเชื่อธนาคารประชาชน</v>
          </cell>
          <cell r="P1732" t="str">
            <v>1.บุคคลค้ำประกัน</v>
          </cell>
          <cell r="Q1732">
            <v>90904.77</v>
          </cell>
          <cell r="R1732" t="str">
            <v>89,043.00</v>
          </cell>
          <cell r="S1732" t="str">
            <v>จังหวัดฮอด</v>
          </cell>
          <cell r="T1732" t="str">
            <v>ผบE306</v>
          </cell>
          <cell r="U1732">
            <v>2563</v>
          </cell>
          <cell r="V1732" t="str">
            <v>ผบE56</v>
          </cell>
          <cell r="W1732">
            <v>2563</v>
          </cell>
          <cell r="X1732"/>
          <cell r="Y1732"/>
          <cell r="Z1732"/>
          <cell r="AA1732">
            <v>4</v>
          </cell>
          <cell r="AB1732">
            <v>8</v>
          </cell>
          <cell r="AC1732">
            <v>2563</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นางสาวนารีรัตน์ หวังศรี</v>
          </cell>
          <cell r="BM1732">
            <v>883263010038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2576</v>
          </cell>
          <cell r="C1733">
            <v>1728</v>
          </cell>
          <cell r="D1733">
            <v>27</v>
          </cell>
          <cell r="E1733">
            <v>3</v>
          </cell>
          <cell r="F1733">
            <v>2567</v>
          </cell>
          <cell r="G1733">
            <v>800091412943</v>
          </cell>
          <cell r="H1733" t="str">
            <v>นาง</v>
          </cell>
          <cell r="I1733" t="str">
            <v>วัลนิภา</v>
          </cell>
          <cell r="J1733" t="str">
            <v>หนูเปี้ย</v>
          </cell>
          <cell r="K1733" t="str">
            <v>3-5017-00062-01-8</v>
          </cell>
          <cell r="L1733" t="str">
            <v>ดอยเต่า</v>
          </cell>
          <cell r="M1733" t="str">
            <v>เชียงงใหม่ 3</v>
          </cell>
          <cell r="N1733">
            <v>8</v>
          </cell>
          <cell r="O1733" t="str">
            <v>สินเชื่อแก้ไขปัญหาหนี้นอกระบบPSAระยะที่2</v>
          </cell>
          <cell r="P1733" t="str">
            <v>1.บุคคลค้ำประกัน</v>
          </cell>
          <cell r="Q1733">
            <v>50826.03</v>
          </cell>
          <cell r="R1733" t="str">
            <v>44,188.88</v>
          </cell>
          <cell r="S1733" t="str">
            <v>จังหวัดฮอด</v>
          </cell>
          <cell r="T1733" t="str">
            <v>ผบE146/</v>
          </cell>
          <cell r="U1733">
            <v>2565</v>
          </cell>
          <cell r="V1733" t="str">
            <v>ผบE146</v>
          </cell>
          <cell r="W1733">
            <v>2565</v>
          </cell>
          <cell r="X1733"/>
          <cell r="Y1733"/>
          <cell r="Z1733"/>
          <cell r="AA1733">
            <v>19</v>
          </cell>
          <cell r="AB1733">
            <v>4</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นางวัลนิภา หนูเปี้ย</v>
          </cell>
          <cell r="BM1733">
            <v>883263010048</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2577</v>
          </cell>
          <cell r="C1734">
            <v>1729</v>
          </cell>
          <cell r="D1734">
            <v>27</v>
          </cell>
          <cell r="E1734">
            <v>3</v>
          </cell>
          <cell r="F1734">
            <v>2567</v>
          </cell>
          <cell r="G1734">
            <v>800069414525</v>
          </cell>
          <cell r="H1734" t="str">
            <v>นางสาว</v>
          </cell>
          <cell r="I1734" t="str">
            <v>โชติรส</v>
          </cell>
          <cell r="J1734" t="str">
            <v>ประทุมมา</v>
          </cell>
          <cell r="K1734" t="str">
            <v>3-5016-00138-98-5</v>
          </cell>
          <cell r="L1734" t="str">
            <v>ฮอด</v>
          </cell>
          <cell r="M1734" t="str">
            <v>เชียงใหม่ 3</v>
          </cell>
          <cell r="N1734">
            <v>8</v>
          </cell>
          <cell r="O1734" t="str">
            <v>สินเชื่อธนาคารประชาชน</v>
          </cell>
          <cell r="P1734" t="str">
            <v>1.บุคคลค้ำประกัน</v>
          </cell>
          <cell r="Q1734">
            <v>71730.23</v>
          </cell>
          <cell r="R1734" t="str">
            <v>46,899.09</v>
          </cell>
          <cell r="S1734" t="str">
            <v>จังหวัดฮอด</v>
          </cell>
          <cell r="T1734" t="str">
            <v>ผบE806</v>
          </cell>
          <cell r="U1734">
            <v>2565</v>
          </cell>
          <cell r="V1734" t="str">
            <v>ผบE946</v>
          </cell>
          <cell r="W1734">
            <v>2565</v>
          </cell>
          <cell r="X1734"/>
          <cell r="Y1734"/>
          <cell r="Z1734"/>
          <cell r="AA1734">
            <v>6</v>
          </cell>
          <cell r="AB1734">
            <v>12</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นางสาวโชติรส ประทุมมา</v>
          </cell>
          <cell r="BM1734">
            <v>883263011675</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2578</v>
          </cell>
          <cell r="C1735">
            <v>1730</v>
          </cell>
          <cell r="D1735">
            <v>27</v>
          </cell>
          <cell r="E1735">
            <v>3</v>
          </cell>
          <cell r="F1735">
            <v>2567</v>
          </cell>
          <cell r="G1735">
            <v>800030097649</v>
          </cell>
          <cell r="H1735" t="str">
            <v>นางสาว</v>
          </cell>
          <cell r="I1735" t="str">
            <v>ศิราณี</v>
          </cell>
          <cell r="J1735" t="str">
            <v>ฟูเมือง</v>
          </cell>
          <cell r="K1735" t="str">
            <v>1-5002-90000-21-5</v>
          </cell>
          <cell r="L1735" t="str">
            <v>ฮอด</v>
          </cell>
          <cell r="M1735" t="str">
            <v>เชียงใหม่ 3</v>
          </cell>
          <cell r="N1735">
            <v>8</v>
          </cell>
          <cell r="O1735" t="str">
            <v>สินเชื่อธนาคารประชาชน</v>
          </cell>
          <cell r="P1735" t="str">
            <v>1.บุคคลค้ำประกัน</v>
          </cell>
          <cell r="Q1735">
            <v>77937.899999999994</v>
          </cell>
          <cell r="R1735" t="str">
            <v>62,027.80</v>
          </cell>
          <cell r="S1735" t="str">
            <v>จังหวัดฮอด</v>
          </cell>
          <cell r="T1735" t="str">
            <v>ผบE32</v>
          </cell>
          <cell r="U1735">
            <v>2565</v>
          </cell>
          <cell r="V1735" t="str">
            <v>ผบ,E193</v>
          </cell>
          <cell r="W1735">
            <v>2565</v>
          </cell>
          <cell r="X1735"/>
          <cell r="Y1735"/>
          <cell r="Z1735"/>
          <cell r="AA1735">
            <v>15</v>
          </cell>
          <cell r="AB1735">
            <v>3</v>
          </cell>
          <cell r="AC1735">
            <v>2565</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นางสาวศิราณี ฟูเมือง</v>
          </cell>
          <cell r="BM1735">
            <v>888164010104</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2579</v>
          </cell>
          <cell r="C1736">
            <v>1731</v>
          </cell>
          <cell r="D1736">
            <v>27</v>
          </cell>
          <cell r="E1736">
            <v>3</v>
          </cell>
          <cell r="F1736">
            <v>2567</v>
          </cell>
          <cell r="G1736">
            <v>800055984234</v>
          </cell>
          <cell r="H1736" t="str">
            <v>นาย</v>
          </cell>
          <cell r="I1736" t="str">
            <v>ณัฐพงศ์</v>
          </cell>
          <cell r="J1736" t="str">
            <v>เปงดี</v>
          </cell>
          <cell r="K1736" t="str">
            <v>1-5016-00884-59-5</v>
          </cell>
          <cell r="L1736" t="str">
            <v>ดอยเต่า</v>
          </cell>
          <cell r="M1736" t="str">
            <v xml:space="preserve">เชียงใหม่ 3 </v>
          </cell>
          <cell r="N1736">
            <v>8</v>
          </cell>
          <cell r="O1736" t="str">
            <v>สินเชื่อพัฒนาองค์กรชุมชน(รายบุคคล)</v>
          </cell>
          <cell r="P1736" t="str">
            <v>1.บุคคลค้ำประกัน</v>
          </cell>
          <cell r="Q1736">
            <v>65166.7</v>
          </cell>
          <cell r="R1736" t="str">
            <v>52,690.19</v>
          </cell>
          <cell r="S1736" t="str">
            <v>จังหวัดฮอด</v>
          </cell>
          <cell r="T1736" t="str">
            <v>ผบE796</v>
          </cell>
          <cell r="U1736">
            <v>2565</v>
          </cell>
          <cell r="V1736" t="str">
            <v>ผบE891</v>
          </cell>
          <cell r="W1736">
            <v>2565</v>
          </cell>
          <cell r="X1736"/>
          <cell r="Y1736"/>
          <cell r="Z1736"/>
          <cell r="AA1736">
            <v>21</v>
          </cell>
          <cell r="AB1736">
            <v>11</v>
          </cell>
          <cell r="AC1736">
            <v>2564</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เปงดี</v>
          </cell>
          <cell r="BM1736">
            <v>888164010477</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2580</v>
          </cell>
          <cell r="C1737">
            <v>1732</v>
          </cell>
          <cell r="D1737">
            <v>27</v>
          </cell>
          <cell r="E1737">
            <v>3</v>
          </cell>
          <cell r="F1737">
            <v>2567</v>
          </cell>
          <cell r="G1737">
            <v>800190719164</v>
          </cell>
          <cell r="H1737" t="str">
            <v>นาย</v>
          </cell>
          <cell r="I1737" t="str">
            <v>ณัฐพงศ์</v>
          </cell>
          <cell r="J1737" t="str">
            <v>ผางวารี</v>
          </cell>
          <cell r="K1737" t="str">
            <v>1-5099-00356-15-6</v>
          </cell>
          <cell r="L1737" t="str">
            <v>จอมทอง</v>
          </cell>
          <cell r="M1737" t="str">
            <v>เชียงใหม่ 3</v>
          </cell>
          <cell r="N1737">
            <v>8</v>
          </cell>
          <cell r="O1737" t="str">
            <v>สินเชื่อผู้รายได้ประจำ Covid-19 (PSA)</v>
          </cell>
          <cell r="P1737" t="str">
            <v>1.บุคคลค้ำประกัน</v>
          </cell>
          <cell r="Q1737">
            <v>34049.47</v>
          </cell>
          <cell r="R1737" t="str">
            <v>31,575.90</v>
          </cell>
          <cell r="S1737" t="str">
            <v>จังหวัดลำพูน</v>
          </cell>
          <cell r="T1737" t="str">
            <v>ผบE1689</v>
          </cell>
          <cell r="U1737">
            <v>2565</v>
          </cell>
          <cell r="V1737" t="str">
            <v>ผบE2110</v>
          </cell>
          <cell r="W1737">
            <v>2565</v>
          </cell>
          <cell r="X1737"/>
          <cell r="Y1737"/>
          <cell r="Z1737"/>
          <cell r="AA1737">
            <v>20</v>
          </cell>
          <cell r="AB1737">
            <v>10</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นายณัฐพงศ์ ผางวารี</v>
          </cell>
          <cell r="BM1737">
            <v>888165010020</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2581</v>
          </cell>
          <cell r="C1738">
            <v>1733</v>
          </cell>
          <cell r="D1738">
            <v>27</v>
          </cell>
          <cell r="E1738">
            <v>3</v>
          </cell>
          <cell r="F1738">
            <v>2567</v>
          </cell>
          <cell r="G1738">
            <v>800093571183</v>
          </cell>
          <cell r="H1738" t="str">
            <v>นาย</v>
          </cell>
          <cell r="I1738" t="str">
            <v>สิรภัทร</v>
          </cell>
          <cell r="J1738" t="str">
            <v>สุต๋าคำ</v>
          </cell>
          <cell r="K1738" t="str">
            <v>3-5002-00272-07-1</v>
          </cell>
          <cell r="L1738" t="str">
            <v>จอมทอง</v>
          </cell>
          <cell r="M1738" t="str">
            <v>เชียงใหม่ 3</v>
          </cell>
          <cell r="N1738">
            <v>8</v>
          </cell>
          <cell r="O1738" t="str">
            <v>สินเชื่อแก้ไขปัญหาหนี้นอกระบบ PSAระยะที่2</v>
          </cell>
          <cell r="P1738" t="str">
            <v>1.บุคคลค้ำประกัน</v>
          </cell>
          <cell r="Q1738">
            <v>41020.160000000003</v>
          </cell>
          <cell r="R1738" t="str">
            <v>34,154.00</v>
          </cell>
          <cell r="S1738" t="str">
            <v>จังหวัดฮอด</v>
          </cell>
          <cell r="T1738" t="str">
            <v>ผบE434</v>
          </cell>
          <cell r="U1738">
            <v>2565</v>
          </cell>
          <cell r="V1738" t="str">
            <v>ผบE544</v>
          </cell>
          <cell r="W1738">
            <v>2565</v>
          </cell>
          <cell r="X1738"/>
          <cell r="Y1738"/>
          <cell r="Z1738"/>
          <cell r="AA1738">
            <v>27</v>
          </cell>
          <cell r="AB1738">
            <v>7</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นายสิรภัทร สุต๋าคำ</v>
          </cell>
          <cell r="BM1738">
            <v>888165010037</v>
          </cell>
          <cell r="BN1738"/>
          <cell r="BO1738"/>
          <cell r="BP1738"/>
          <cell r="BQ1738"/>
          <cell r="BR1738"/>
          <cell r="BS1738"/>
          <cell r="BT1738"/>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2582</v>
          </cell>
          <cell r="C1739">
            <v>1734</v>
          </cell>
          <cell r="D1739">
            <v>27</v>
          </cell>
          <cell r="E1739">
            <v>3</v>
          </cell>
          <cell r="F1739">
            <v>2567</v>
          </cell>
          <cell r="G1739">
            <v>800094730432</v>
          </cell>
          <cell r="H1739" t="str">
            <v>นาย</v>
          </cell>
          <cell r="I1739" t="str">
            <v>จรัส</v>
          </cell>
          <cell r="J1739" t="str">
            <v>ฟูคำฟู</v>
          </cell>
          <cell r="K1739" t="str">
            <v>5-5804-90001-52-8</v>
          </cell>
          <cell r="L1739" t="str">
            <v>จอมทอง</v>
          </cell>
          <cell r="M1739" t="str">
            <v xml:space="preserve">เชียงใหม่ 3 </v>
          </cell>
          <cell r="N1739">
            <v>8</v>
          </cell>
          <cell r="O1739" t="str">
            <v>สินเชื่อแก้ไขปัญหาหนี้นอกระบบ PSAระยะที่2</v>
          </cell>
          <cell r="P1739" t="str">
            <v>1.บุคคลค้ำประกัน</v>
          </cell>
          <cell r="Q1739">
            <v>40384.83</v>
          </cell>
          <cell r="R1739" t="str">
            <v>33,858.11</v>
          </cell>
          <cell r="S1739" t="str">
            <v>จังหวัดฮอด</v>
          </cell>
          <cell r="T1739" t="str">
            <v>ผบE429</v>
          </cell>
          <cell r="U1739">
            <v>2565</v>
          </cell>
          <cell r="V1739" t="str">
            <v>ผบE626</v>
          </cell>
          <cell r="W1739">
            <v>2565</v>
          </cell>
          <cell r="X1739"/>
          <cell r="Y1739"/>
          <cell r="Z1739"/>
          <cell r="AA1739">
            <v>23</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นายจรัส ฟูคำฟู</v>
          </cell>
          <cell r="BM1739">
            <v>888165010040</v>
          </cell>
          <cell r="BN1739" t="str">
            <v>1.นายจรัส ฟูคำฟู
2.นางสาววันเพ็ญ ไชยวงค์
3.นายประสาน ไชยวงค์</v>
          </cell>
          <cell r="BO1739" t="str">
            <v>จำเลยที่ 1
จำเลยที่ 2
คู่สมรสจำเลยที่ 2</v>
          </cell>
          <cell r="BP1739" t="str">
            <v xml:space="preserve">5-5804-90001-52-8
1-5002-00153-82-3
1-5002-00144-89-1
</v>
          </cell>
          <cell r="BQ173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9" t="str">
            <v>ไม่พบ</v>
          </cell>
          <cell r="BS1739"/>
          <cell r="BT1739">
            <v>3</v>
          </cell>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2583</v>
          </cell>
          <cell r="C1740">
            <v>1735</v>
          </cell>
          <cell r="D1740">
            <v>27</v>
          </cell>
          <cell r="E1740">
            <v>3</v>
          </cell>
          <cell r="F1740">
            <v>2567</v>
          </cell>
          <cell r="G1740">
            <v>800072153813</v>
          </cell>
          <cell r="H1740" t="str">
            <v>นาง</v>
          </cell>
          <cell r="I1740" t="str">
            <v>บัวแก้ว</v>
          </cell>
          <cell r="J1740" t="str">
            <v>ยาพิชัย</v>
          </cell>
          <cell r="K1740" t="str">
            <v xml:space="preserve">3-5002-00778-78-1 </v>
          </cell>
          <cell r="L1740" t="str">
            <v>จอมทอง</v>
          </cell>
          <cell r="M1740" t="str">
            <v xml:space="preserve">เชียงใหม่ 3 </v>
          </cell>
          <cell r="N1740">
            <v>8</v>
          </cell>
          <cell r="O1740" t="str">
            <v>สินเชื่อธนาคารประชาชน</v>
          </cell>
          <cell r="P1740" t="str">
            <v>1.บุคคลค้ำประกัน</v>
          </cell>
          <cell r="Q1740">
            <v>75347.759999999995</v>
          </cell>
          <cell r="R1740" t="str">
            <v>52,035.49</v>
          </cell>
          <cell r="S1740" t="str">
            <v>แขวงเชียงใหม่</v>
          </cell>
          <cell r="T1740" t="str">
            <v>ผบ.889</v>
          </cell>
          <cell r="U1740">
            <v>2565</v>
          </cell>
          <cell r="V1740" t="str">
            <v>ผบ.1303</v>
          </cell>
          <cell r="W1740">
            <v>2565</v>
          </cell>
          <cell r="X1740"/>
          <cell r="Y1740"/>
          <cell r="Z1740"/>
          <cell r="AA1740">
            <v>17</v>
          </cell>
          <cell r="AB1740">
            <v>8</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นางบัวแก้ว ยาพิชัย</v>
          </cell>
          <cell r="BM1740">
            <v>888165010027</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2584</v>
          </cell>
          <cell r="C1741">
            <v>1736</v>
          </cell>
          <cell r="D1741">
            <v>27</v>
          </cell>
          <cell r="E1741">
            <v>3</v>
          </cell>
          <cell r="F1741">
            <v>2567</v>
          </cell>
          <cell r="G1741">
            <v>800090964464</v>
          </cell>
          <cell r="H1741" t="str">
            <v>นางสาว</v>
          </cell>
          <cell r="I1741" t="str">
            <v>ชลลดา</v>
          </cell>
          <cell r="J1741" t="str">
            <v>อุดงหรือสงวนศิลป์</v>
          </cell>
          <cell r="K1741" t="str">
            <v>1-5002-00143-96-8</v>
          </cell>
          <cell r="L1741" t="str">
            <v>จอมทอง</v>
          </cell>
          <cell r="M1741" t="str">
            <v xml:space="preserve">เชียงใหม่ 3 </v>
          </cell>
          <cell r="N1741">
            <v>8</v>
          </cell>
          <cell r="O1741" t="str">
            <v>สินเชื่อแก้ไขปัญหาหนี้นอกระบบ PSAระยะที่2</v>
          </cell>
          <cell r="P1741" t="str">
            <v>1.บุคคลค้ำประกัน</v>
          </cell>
          <cell r="Q1741">
            <v>43296.83</v>
          </cell>
          <cell r="R1741" t="str">
            <v>34,660.50</v>
          </cell>
          <cell r="S1741" t="str">
            <v>จังหวัดฮอด</v>
          </cell>
          <cell r="T1741" t="str">
            <v>ผบE439</v>
          </cell>
          <cell r="U1741">
            <v>2565</v>
          </cell>
          <cell r="V1741" t="str">
            <v>ผบE558</v>
          </cell>
          <cell r="W1741">
            <v>2565</v>
          </cell>
          <cell r="X1741"/>
          <cell r="Y1741"/>
          <cell r="Z1741"/>
          <cell r="AA1741">
            <v>27</v>
          </cell>
          <cell r="AB1741">
            <v>7</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นางสาวชลลดา อุดงหรือสงวนศิลป์</v>
          </cell>
          <cell r="BM1741">
            <v>888165010039</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2585</v>
          </cell>
          <cell r="C1742">
            <v>1737</v>
          </cell>
          <cell r="D1742">
            <v>27</v>
          </cell>
          <cell r="E1742">
            <v>3</v>
          </cell>
          <cell r="F1742">
            <v>2567</v>
          </cell>
          <cell r="G1742">
            <v>80096252286</v>
          </cell>
          <cell r="H1742" t="str">
            <v>นางสาว</v>
          </cell>
          <cell r="I1742" t="str">
            <v>แจ่มจันทร์</v>
          </cell>
          <cell r="J1742" t="str">
            <v>เหมพันธุ์</v>
          </cell>
          <cell r="K1742" t="str">
            <v>1-5099-00094-87-9</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54957.760000000002</v>
          </cell>
          <cell r="R1742" t="str">
            <v>42,494.00</v>
          </cell>
          <cell r="S1742" t="str">
            <v>แขวงเชียงใหม่</v>
          </cell>
          <cell r="T1742" t="str">
            <v>ผบE5225</v>
          </cell>
          <cell r="U1742">
            <v>2565</v>
          </cell>
          <cell r="V1742" t="str">
            <v xml:space="preserve">	ผบE7513</v>
          </cell>
          <cell r="W1742">
            <v>2565</v>
          </cell>
          <cell r="X1742"/>
          <cell r="Y1742"/>
          <cell r="Z1742"/>
          <cell r="AA1742">
            <v>25</v>
          </cell>
          <cell r="AB1742">
            <v>10</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นางสาวแจ่มจันทร์ เหมพันธุ์</v>
          </cell>
          <cell r="BM1742">
            <v>888165010011</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2586</v>
          </cell>
          <cell r="C1743">
            <v>1738</v>
          </cell>
          <cell r="D1743">
            <v>27</v>
          </cell>
          <cell r="E1743">
            <v>3</v>
          </cell>
          <cell r="F1743">
            <v>2567</v>
          </cell>
          <cell r="G1743">
            <v>800096282978</v>
          </cell>
          <cell r="H1743" t="str">
            <v>นางสาว</v>
          </cell>
          <cell r="I1743" t="str">
            <v>พนิตตา</v>
          </cell>
          <cell r="J1743" t="str">
            <v>ปัญญาพร</v>
          </cell>
          <cell r="K1743" t="str">
            <v>3-5099-00855-08-6</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47830.69</v>
          </cell>
          <cell r="R1743" t="str">
            <v>39,596.00</v>
          </cell>
          <cell r="S1743" t="str">
            <v>แขวงเชียงใหม่</v>
          </cell>
          <cell r="T1743" t="str">
            <v>ผบ.887</v>
          </cell>
          <cell r="U1743">
            <v>2565</v>
          </cell>
          <cell r="V1743" t="str">
            <v>ผบ.1302</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นางสาวพนิตตา ปัญญาพร</v>
          </cell>
          <cell r="BM1743">
            <v>88165010009</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2587</v>
          </cell>
          <cell r="C1744">
            <v>1739</v>
          </cell>
          <cell r="D1744">
            <v>27</v>
          </cell>
          <cell r="E1744">
            <v>3</v>
          </cell>
          <cell r="F1744">
            <v>2567</v>
          </cell>
          <cell r="G1744">
            <v>800094861773</v>
          </cell>
          <cell r="H1744" t="str">
            <v>นางสาว</v>
          </cell>
          <cell r="I1744" t="str">
            <v>สุภาณี</v>
          </cell>
          <cell r="J1744" t="str">
            <v>ศรีวิชัย</v>
          </cell>
          <cell r="K1744" t="str">
            <v>3-5001-00191-66-5</v>
          </cell>
          <cell r="L1744" t="str">
            <v>ดอยเต่า</v>
          </cell>
          <cell r="M1744" t="str">
            <v>เชียงใหม่ 3</v>
          </cell>
          <cell r="N1744">
            <v>8</v>
          </cell>
          <cell r="O1744" t="str">
            <v>สินเชื่อแก้ไขปัญหาหนี้นอกระบบ PSAระยะที่2</v>
          </cell>
          <cell r="P1744" t="str">
            <v>1.บุคคลค้ำประกัน</v>
          </cell>
          <cell r="Q1744">
            <v>52644.83</v>
          </cell>
          <cell r="R1744" t="str">
            <v>42,264.00</v>
          </cell>
          <cell r="S1744" t="str">
            <v>แขวงเชียงใหม่</v>
          </cell>
          <cell r="T1744" t="str">
            <v>ผบ.891</v>
          </cell>
          <cell r="U1744">
            <v>2565</v>
          </cell>
          <cell r="V1744" t="str">
            <v>ผบ.13015</v>
          </cell>
          <cell r="W1744">
            <v>2565</v>
          </cell>
          <cell r="X1744"/>
          <cell r="Y1744"/>
          <cell r="Z1744"/>
          <cell r="AA1744">
            <v>17</v>
          </cell>
          <cell r="AB1744">
            <v>8</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นางสาวสุภาณี ศรีวิชัย</v>
          </cell>
          <cell r="BM1744">
            <v>888165010008</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2588</v>
          </cell>
          <cell r="C1745">
            <v>1740</v>
          </cell>
          <cell r="D1745">
            <v>27</v>
          </cell>
          <cell r="E1745">
            <v>3</v>
          </cell>
          <cell r="F1745">
            <v>2567</v>
          </cell>
          <cell r="G1745">
            <v>800082990519</v>
          </cell>
          <cell r="H1745" t="str">
            <v>นาย</v>
          </cell>
          <cell r="I1745" t="str">
            <v>มนูญ</v>
          </cell>
          <cell r="J1745" t="str">
            <v>ติ๊บซอ</v>
          </cell>
          <cell r="K1745" t="str">
            <v>1-5016-00120-60-5</v>
          </cell>
          <cell r="L1745" t="str">
            <v>ฮอด</v>
          </cell>
          <cell r="M1745" t="str">
            <v>เชียงใหม่ 3</v>
          </cell>
          <cell r="N1745">
            <v>8</v>
          </cell>
          <cell r="O1745" t="str">
            <v>สินเชื่อธนาคารประชาชน</v>
          </cell>
          <cell r="P1745" t="str">
            <v>1.บุคคลค้ำประกัน</v>
          </cell>
          <cell r="Q1745">
            <v>41234.32</v>
          </cell>
          <cell r="R1745" t="str">
            <v>30,826.28</v>
          </cell>
          <cell r="S1745" t="str">
            <v>จังหวัดฮอด</v>
          </cell>
          <cell r="T1745" t="str">
            <v>ผบE672</v>
          </cell>
          <cell r="U1745">
            <v>2565</v>
          </cell>
          <cell r="V1745" t="str">
            <v>ผบE772</v>
          </cell>
          <cell r="W1745">
            <v>2565</v>
          </cell>
          <cell r="X1745"/>
          <cell r="Y1745"/>
          <cell r="Z1745"/>
          <cell r="AA1745">
            <v>11</v>
          </cell>
          <cell r="AB1745">
            <v>10</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นายมนูญ ติ๊บซอ</v>
          </cell>
          <cell r="BM1745">
            <v>888165010309</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2589</v>
          </cell>
          <cell r="C1746">
            <v>1741</v>
          </cell>
          <cell r="D1746">
            <v>27</v>
          </cell>
          <cell r="E1746">
            <v>3</v>
          </cell>
          <cell r="F1746">
            <v>2567</v>
          </cell>
          <cell r="G1746">
            <v>800088337368</v>
          </cell>
          <cell r="H1746" t="str">
            <v>นางสาว</v>
          </cell>
          <cell r="I1746" t="str">
            <v>บุศรา</v>
          </cell>
          <cell r="J1746" t="str">
            <v>วารินทร์</v>
          </cell>
          <cell r="K1746" t="str">
            <v>1-5002-00111-34-9</v>
          </cell>
          <cell r="L1746" t="str">
            <v>ฮอด</v>
          </cell>
          <cell r="M1746" t="str">
            <v>เชียงใหม่ 3</v>
          </cell>
          <cell r="N1746">
            <v>8</v>
          </cell>
          <cell r="O1746" t="str">
            <v>สินเชื่อธนาคารประชาชน</v>
          </cell>
          <cell r="P1746" t="str">
            <v>1.บุคคลค้ำประกัน</v>
          </cell>
          <cell r="Q1746">
            <v>199651.69</v>
          </cell>
          <cell r="R1746" t="str">
            <v>161,907.20</v>
          </cell>
          <cell r="S1746" t="str">
            <v>จังหวัดฮอด</v>
          </cell>
          <cell r="T1746" t="str">
            <v>ผบE669</v>
          </cell>
          <cell r="U1746">
            <v>2565</v>
          </cell>
          <cell r="V1746" t="str">
            <v>ผบE809</v>
          </cell>
          <cell r="W1746">
            <v>2565</v>
          </cell>
          <cell r="X1746"/>
          <cell r="Y1746"/>
          <cell r="Z1746"/>
          <cell r="AA1746">
            <v>31</v>
          </cell>
          <cell r="AB1746">
            <v>1</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นางสาวบุศรา วารินทร์</v>
          </cell>
          <cell r="BM1746">
            <v>888165010324</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2590</v>
          </cell>
          <cell r="C1747">
            <v>1742</v>
          </cell>
          <cell r="D1747">
            <v>27</v>
          </cell>
          <cell r="E1747">
            <v>3</v>
          </cell>
          <cell r="F1747">
            <v>2567</v>
          </cell>
          <cell r="G1747">
            <v>800066728836</v>
          </cell>
          <cell r="H1747" t="str">
            <v>นางสาว</v>
          </cell>
          <cell r="I1747" t="str">
            <v xml:space="preserve">ขวัญชนก </v>
          </cell>
          <cell r="J1747" t="str">
            <v>สร้อยเรือน</v>
          </cell>
          <cell r="K1747" t="str">
            <v>1-5002-00163-48-9</v>
          </cell>
          <cell r="L1747" t="str">
            <v>ฮอด</v>
          </cell>
          <cell r="M1747" t="str">
            <v>เชียงใหม่ 3</v>
          </cell>
          <cell r="N1747">
            <v>8</v>
          </cell>
          <cell r="O1747" t="str">
            <v>สินเชื่อพัฒนาองค์กรชุมชน (รายบุคคล)</v>
          </cell>
          <cell r="P1747" t="str">
            <v>1.บุคคลค้ำประกัน</v>
          </cell>
          <cell r="Q1747">
            <v>89382.68</v>
          </cell>
          <cell r="R1747" t="str">
            <v>63,952.06</v>
          </cell>
          <cell r="S1747" t="str">
            <v>จังหวัดฮอด</v>
          </cell>
          <cell r="T1747" t="str">
            <v>ผบE668</v>
          </cell>
          <cell r="U1747">
            <v>2565</v>
          </cell>
          <cell r="V1747" t="str">
            <v>ผบE808</v>
          </cell>
          <cell r="W1747">
            <v>2565</v>
          </cell>
          <cell r="X1747"/>
          <cell r="Y1747"/>
          <cell r="Z1747"/>
          <cell r="AA1747">
            <v>31</v>
          </cell>
          <cell r="AB1747">
            <v>10</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นางสาวขวัญชนก  สร้อยเรือน</v>
          </cell>
          <cell r="BM1747">
            <v>888165010322</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2591</v>
          </cell>
          <cell r="C1748">
            <v>1743</v>
          </cell>
          <cell r="D1748">
            <v>27</v>
          </cell>
          <cell r="E1748">
            <v>3</v>
          </cell>
          <cell r="F1748">
            <v>2567</v>
          </cell>
          <cell r="G1748">
            <v>800035017246</v>
          </cell>
          <cell r="H1748" t="str">
            <v>นาย</v>
          </cell>
          <cell r="I1748" t="str">
            <v>สรายุทธ</v>
          </cell>
          <cell r="J1748" t="str">
            <v>ยศสุข</v>
          </cell>
          <cell r="K1748" t="str">
            <v>3-5016-00020-11-9</v>
          </cell>
          <cell r="L1748" t="str">
            <v>ฮอด</v>
          </cell>
          <cell r="M1748" t="str">
            <v>เชียงใหม่ 3</v>
          </cell>
          <cell r="N1748">
            <v>8</v>
          </cell>
          <cell r="O1748" t="str">
            <v>สินเชื่อธนาคารประชาชน</v>
          </cell>
          <cell r="P1748" t="str">
            <v>1.บุคคลค้ำประกัน</v>
          </cell>
          <cell r="Q1748">
            <v>58808.32</v>
          </cell>
          <cell r="R1748" t="str">
            <v>33,280.00</v>
          </cell>
          <cell r="S1748" t="str">
            <v>จังหวัดฮอด</v>
          </cell>
          <cell r="T1748" t="str">
            <v>ผบE803</v>
          </cell>
          <cell r="U1748">
            <v>2565</v>
          </cell>
          <cell r="V1748" t="str">
            <v>ผบE898</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นายสรายุทธ ยศสุข</v>
          </cell>
          <cell r="BM1748">
            <v>888165010304</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2592</v>
          </cell>
          <cell r="C1749">
            <v>1744</v>
          </cell>
          <cell r="D1749">
            <v>27</v>
          </cell>
          <cell r="E1749">
            <v>3</v>
          </cell>
          <cell r="F1749">
            <v>2567</v>
          </cell>
          <cell r="G1749">
            <v>800063928371</v>
          </cell>
          <cell r="H1749" t="str">
            <v>นาง</v>
          </cell>
          <cell r="I1749" t="str">
            <v>มาลา</v>
          </cell>
          <cell r="J1749" t="str">
            <v>เป็งแก้ง</v>
          </cell>
          <cell r="K1749" t="str">
            <v>3-5016-00193-38-2</v>
          </cell>
          <cell r="L1749" t="str">
            <v>ฮอด</v>
          </cell>
          <cell r="M1749" t="str">
            <v>เชียงใหม่ 3</v>
          </cell>
          <cell r="N1749">
            <v>8</v>
          </cell>
          <cell r="O1749" t="str">
            <v>สินเชื่อพัฒนาองค์กรชุมชน (รายบุคคล)</v>
          </cell>
          <cell r="P1749" t="str">
            <v>1.บุคคลค้ำประกัน</v>
          </cell>
          <cell r="Q1749">
            <v>57007.44</v>
          </cell>
          <cell r="R1749" t="str">
            <v>41,054.36</v>
          </cell>
          <cell r="S1749" t="str">
            <v>จังหวัดฮอด</v>
          </cell>
          <cell r="T1749" t="str">
            <v>ผบE805</v>
          </cell>
          <cell r="U1749">
            <v>2565</v>
          </cell>
          <cell r="V1749" t="str">
            <v>ผบE899</v>
          </cell>
          <cell r="W1749">
            <v>2565</v>
          </cell>
          <cell r="X1749"/>
          <cell r="Y1749"/>
          <cell r="Z1749"/>
          <cell r="AA1749">
            <v>22</v>
          </cell>
          <cell r="AB1749">
            <v>11</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นางมาลา เป็งแก้ง</v>
          </cell>
          <cell r="BM1749">
            <v>888165010307</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2593</v>
          </cell>
          <cell r="C1750">
            <v>1745</v>
          </cell>
          <cell r="D1750">
            <v>27</v>
          </cell>
          <cell r="E1750">
            <v>3</v>
          </cell>
          <cell r="F1750">
            <v>2567</v>
          </cell>
          <cell r="G1750">
            <v>800051556184</v>
          </cell>
          <cell r="H1750" t="str">
            <v>นาย</v>
          </cell>
          <cell r="I1750" t="str">
            <v>ประกาศิต</v>
          </cell>
          <cell r="J1750" t="str">
            <v>กันทะนันท์</v>
          </cell>
          <cell r="K1750" t="str">
            <v>1-5020-00043-46-5</v>
          </cell>
          <cell r="L1750" t="str">
            <v>ฮอด</v>
          </cell>
          <cell r="M1750" t="str">
            <v>เชียงใหม่ 3</v>
          </cell>
          <cell r="N1750">
            <v>8</v>
          </cell>
          <cell r="O1750" t="str">
            <v>สินเชื่อธนาคารประชาชน</v>
          </cell>
          <cell r="P1750" t="str">
            <v>1.บุคคลค้ำประกัน</v>
          </cell>
          <cell r="Q1750">
            <v>64439.45</v>
          </cell>
          <cell r="R1750" t="str">
            <v>34,186.00</v>
          </cell>
          <cell r="S1750" t="str">
            <v>แขวงเชียงใหม่</v>
          </cell>
          <cell r="T1750" t="str">
            <v>ผบE5224</v>
          </cell>
          <cell r="U1750">
            <v>2565</v>
          </cell>
          <cell r="V1750" t="str">
            <v>ผบE7515</v>
          </cell>
          <cell r="W1750">
            <v>2565</v>
          </cell>
          <cell r="X1750"/>
          <cell r="Y1750"/>
          <cell r="Z1750"/>
          <cell r="AA1750">
            <v>25</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นายประกาศิต กันทะนันท์</v>
          </cell>
          <cell r="BM1750">
            <v>888165010323</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2594</v>
          </cell>
          <cell r="C1751">
            <v>1746</v>
          </cell>
          <cell r="D1751">
            <v>27</v>
          </cell>
          <cell r="E1751">
            <v>3</v>
          </cell>
          <cell r="F1751">
            <v>2567</v>
          </cell>
          <cell r="G1751">
            <v>800024946546</v>
          </cell>
          <cell r="H1751" t="str">
            <v>นาง</v>
          </cell>
          <cell r="I1751" t="str">
            <v>แสงหล้า</v>
          </cell>
          <cell r="J1751" t="str">
            <v>จักรแก้ว</v>
          </cell>
          <cell r="K1751" t="str">
            <v>3-5016-00237-78-9</v>
          </cell>
          <cell r="L1751" t="str">
            <v>ฮอด</v>
          </cell>
          <cell r="M1751" t="str">
            <v>เชียงใหม่ 3</v>
          </cell>
          <cell r="N1751">
            <v>8</v>
          </cell>
          <cell r="O1751" t="str">
            <v>สินเชื่อธนาคารประชาชน</v>
          </cell>
          <cell r="P1751" t="str">
            <v>1.บุคคลค้ำประกัน</v>
          </cell>
          <cell r="Q1751">
            <v>37993.919999999998</v>
          </cell>
          <cell r="R1751" t="str">
            <v>28,251.59</v>
          </cell>
          <cell r="S1751" t="str">
            <v>จังหวัดฮอด</v>
          </cell>
          <cell r="T1751" t="str">
            <v>ผบE667</v>
          </cell>
          <cell r="U1751">
            <v>2565</v>
          </cell>
          <cell r="V1751" t="str">
            <v>ผบE807</v>
          </cell>
          <cell r="W1751">
            <v>2565</v>
          </cell>
          <cell r="X1751"/>
          <cell r="Y1751"/>
          <cell r="Z1751"/>
          <cell r="AA1751">
            <v>31</v>
          </cell>
          <cell r="AB1751">
            <v>10</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นางแสงหล้า จักรแก้ว</v>
          </cell>
          <cell r="BM1751">
            <v>888165010311</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2595</v>
          </cell>
          <cell r="C1752">
            <v>1747</v>
          </cell>
          <cell r="D1752">
            <v>27</v>
          </cell>
          <cell r="E1752">
            <v>3</v>
          </cell>
          <cell r="F1752">
            <v>2567</v>
          </cell>
          <cell r="G1752">
            <v>800072352688</v>
          </cell>
          <cell r="H1752" t="str">
            <v>นาย</v>
          </cell>
          <cell r="I1752" t="str">
            <v>ถนอม</v>
          </cell>
          <cell r="J1752" t="str">
            <v>สิงห์โต</v>
          </cell>
          <cell r="K1752" t="str">
            <v>3-5016-00147-05-4</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117690.75</v>
          </cell>
          <cell r="R1752" t="str">
            <v>101,207.66</v>
          </cell>
          <cell r="S1752" t="str">
            <v>จังหวัดฮอด</v>
          </cell>
          <cell r="T1752" t="str">
            <v>ผบE795</v>
          </cell>
          <cell r="U1752">
            <v>2565</v>
          </cell>
          <cell r="V1752" t="str">
            <v>ผบE890</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นายถนอม สิงห์โต</v>
          </cell>
          <cell r="BM1752">
            <v>888165010312</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2596</v>
          </cell>
          <cell r="C1753">
            <v>1748</v>
          </cell>
          <cell r="D1753">
            <v>27</v>
          </cell>
          <cell r="E1753">
            <v>3</v>
          </cell>
          <cell r="F1753">
            <v>2567</v>
          </cell>
          <cell r="G1753">
            <v>800072107702</v>
          </cell>
          <cell r="H1753" t="str">
            <v>นางสาว</v>
          </cell>
          <cell r="I1753" t="str">
            <v>พิมพา</v>
          </cell>
          <cell r="J1753" t="str">
            <v>เพียรชัยภูมิหรือสิริเจริญพร</v>
          </cell>
          <cell r="K1753" t="str">
            <v>1-5016-00059-34-5</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125621.43</v>
          </cell>
          <cell r="R1753" t="str">
            <v>96,987.91</v>
          </cell>
          <cell r="S1753" t="str">
            <v>จังหวัดฮอด</v>
          </cell>
          <cell r="T1753" t="str">
            <v>ผบE793</v>
          </cell>
          <cell r="U1753">
            <v>2565</v>
          </cell>
          <cell r="V1753" t="str">
            <v>ผบE889</v>
          </cell>
          <cell r="W1753">
            <v>2565</v>
          </cell>
          <cell r="X1753"/>
          <cell r="Y1753"/>
          <cell r="Z1753"/>
          <cell r="AA1753">
            <v>21</v>
          </cell>
          <cell r="AB1753">
            <v>11</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นางสาวพิมพา เพียรชัยภูมิหรือสิริเจริญพร</v>
          </cell>
          <cell r="BM1753">
            <v>888165010308</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2597</v>
          </cell>
          <cell r="C1754">
            <v>1749</v>
          </cell>
          <cell r="D1754">
            <v>27</v>
          </cell>
          <cell r="E1754">
            <v>3</v>
          </cell>
          <cell r="F1754">
            <v>2567</v>
          </cell>
          <cell r="G1754">
            <v>800075381577</v>
          </cell>
          <cell r="H1754" t="str">
            <v>นางสาว</v>
          </cell>
          <cell r="I1754" t="str">
            <v>พิชญานันท์</v>
          </cell>
          <cell r="J1754" t="str">
            <v>ธาดาเสาวดี</v>
          </cell>
          <cell r="K1754" t="str">
            <v>5-5104-00009-01-0</v>
          </cell>
          <cell r="L1754" t="str">
            <v>ฮอด</v>
          </cell>
          <cell r="M1754" t="str">
            <v>เชียงใหม่ 3</v>
          </cell>
          <cell r="N1754">
            <v>8</v>
          </cell>
          <cell r="O1754" t="str">
            <v>สินเชื่อพัฒนาองค์กรชุมชน (รายบุคคล)</v>
          </cell>
          <cell r="P1754" t="str">
            <v>1.บุคคลค้ำประกัน</v>
          </cell>
          <cell r="Q1754">
            <v>114054.33</v>
          </cell>
          <cell r="R1754" t="str">
            <v>128,368.82</v>
          </cell>
          <cell r="S1754" t="str">
            <v>จังหวัดฮอด</v>
          </cell>
          <cell r="T1754" t="str">
            <v>ผบE797</v>
          </cell>
          <cell r="U1754">
            <v>2565</v>
          </cell>
          <cell r="V1754" t="str">
            <v>ผบE892</v>
          </cell>
          <cell r="W1754">
            <v>2565</v>
          </cell>
          <cell r="X1754"/>
          <cell r="Y1754"/>
          <cell r="Z1754"/>
          <cell r="AA1754">
            <v>11</v>
          </cell>
          <cell r="AB1754">
            <v>10</v>
          </cell>
          <cell r="AC1754">
            <v>2565</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นางสาวพิชญานันท์ ธาดาเสาวดี</v>
          </cell>
          <cell r="BM1754">
            <v>888165010314</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2598</v>
          </cell>
          <cell r="C1755">
            <v>1750</v>
          </cell>
          <cell r="D1755">
            <v>27</v>
          </cell>
          <cell r="E1755">
            <v>3</v>
          </cell>
          <cell r="F1755">
            <v>2567</v>
          </cell>
          <cell r="G1755">
            <v>800064859716</v>
          </cell>
          <cell r="H1755" t="str">
            <v>นาย</v>
          </cell>
          <cell r="I1755" t="str">
            <v>วิฑูรย์</v>
          </cell>
          <cell r="J1755" t="str">
            <v>บรรทา</v>
          </cell>
          <cell r="K1755" t="str">
            <v>3-5016-000002-33-4</v>
          </cell>
          <cell r="L1755" t="str">
            <v>ฮอด</v>
          </cell>
          <cell r="M1755" t="str">
            <v>เชียงใหม่ 3</v>
          </cell>
          <cell r="N1755">
            <v>8</v>
          </cell>
          <cell r="O1755" t="str">
            <v>สินเชื่อธนาคารประชาชน</v>
          </cell>
          <cell r="P1755" t="str">
            <v>1.บุคคลค้ำประกัน</v>
          </cell>
          <cell r="Q1755" t="str">
            <v>165,337.04</v>
          </cell>
          <cell r="R1755" t="str">
            <v>121,593.04</v>
          </cell>
          <cell r="S1755" t="str">
            <v>จังหวัดฮอด</v>
          </cell>
          <cell r="T1755" t="str">
            <v>ผบE1055</v>
          </cell>
          <cell r="U1755">
            <v>2566</v>
          </cell>
          <cell r="V1755" t="str">
            <v>ผบE1394</v>
          </cell>
          <cell r="W1755">
            <v>2566</v>
          </cell>
          <cell r="X1755"/>
          <cell r="Y1755"/>
          <cell r="Z1755"/>
          <cell r="AA1755">
            <v>6</v>
          </cell>
          <cell r="AB1755">
            <v>12</v>
          </cell>
          <cell r="AC1755">
            <v>2566</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นายวิฑูรย์ บรรทา</v>
          </cell>
          <cell r="BM1755">
            <v>888165010303</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2599</v>
          </cell>
          <cell r="C1756">
            <v>1751</v>
          </cell>
          <cell r="D1756">
            <v>27</v>
          </cell>
          <cell r="E1756">
            <v>3</v>
          </cell>
          <cell r="F1756">
            <v>2567</v>
          </cell>
          <cell r="G1756">
            <v>800072531240</v>
          </cell>
          <cell r="H1756" t="str">
            <v>นาย</v>
          </cell>
          <cell r="I1756" t="str">
            <v>เกร็ดทอง</v>
          </cell>
          <cell r="J1756" t="str">
            <v>ภูดอนตอง</v>
          </cell>
          <cell r="K1756" t="str">
            <v>3-5106-00262-32-4</v>
          </cell>
          <cell r="L1756" t="str">
            <v>ฮอด</v>
          </cell>
          <cell r="M1756" t="str">
            <v>เชียงใหม่ 3</v>
          </cell>
          <cell r="N1756">
            <v>8</v>
          </cell>
          <cell r="O1756" t="str">
            <v>สินเชื่อพัฒนาองค์กรชุมชน (รายบุคคล)</v>
          </cell>
          <cell r="P1756" t="str">
            <v>1.บุคคลค้ำประกัน</v>
          </cell>
          <cell r="Q1756">
            <v>164956.35999999999</v>
          </cell>
          <cell r="R1756" t="str">
            <v>128,368.82</v>
          </cell>
          <cell r="S1756" t="str">
            <v>จังหวัดฮอด</v>
          </cell>
          <cell r="T1756" t="str">
            <v>ผบE673</v>
          </cell>
          <cell r="U1756">
            <v>2565</v>
          </cell>
          <cell r="V1756" t="str">
            <v>ผบE773</v>
          </cell>
          <cell r="W1756">
            <v>2565</v>
          </cell>
          <cell r="X1756"/>
          <cell r="Y1756"/>
          <cell r="Z1756"/>
          <cell r="AA1756">
            <v>11</v>
          </cell>
          <cell r="AB1756">
            <v>10</v>
          </cell>
          <cell r="AC1756">
            <v>2565</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นายเกร็ดทอง ภูดอนตอง</v>
          </cell>
          <cell r="BM1756">
            <v>888165010320</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2600</v>
          </cell>
          <cell r="C1757">
            <v>1752</v>
          </cell>
          <cell r="D1757">
            <v>27</v>
          </cell>
          <cell r="E1757">
            <v>3</v>
          </cell>
          <cell r="F1757">
            <v>2567</v>
          </cell>
          <cell r="G1757" t="str">
            <v>800089557063, 
800112806768</v>
          </cell>
          <cell r="H1757" t="str">
            <v>นาย</v>
          </cell>
          <cell r="I1757" t="str">
            <v>ณัฐพงศ์</v>
          </cell>
          <cell r="J1757" t="str">
            <v>เพชรเสนา</v>
          </cell>
          <cell r="K1757" t="str">
            <v>1-5099-70107-90-2</v>
          </cell>
          <cell r="L1757" t="str">
            <v>บิ๊กซี หางดง, 
ดอยเต่า</v>
          </cell>
          <cell r="M1757" t="str">
            <v>เชียงใหม่ 3</v>
          </cell>
          <cell r="N1757">
            <v>8</v>
          </cell>
          <cell r="O1757" t="str">
            <v>สินเชื่อธนาคารประชาชน, สินเชื่อผู้มีอาชีพอิสระ COVID-19 (PSA)</v>
          </cell>
          <cell r="P1757" t="str">
            <v>1.บุคคลค้ำประกัน</v>
          </cell>
          <cell r="Q1757">
            <v>96755.93</v>
          </cell>
          <cell r="R1757" t="str">
            <v>65,304.00</v>
          </cell>
          <cell r="S1757" t="str">
            <v>จังหวัดฮอด</v>
          </cell>
          <cell r="T1757" t="str">
            <v>ผบE210</v>
          </cell>
          <cell r="U1757">
            <v>2566</v>
          </cell>
          <cell r="V1757" t="str">
            <v>ผบE420</v>
          </cell>
          <cell r="W1757">
            <v>2566</v>
          </cell>
          <cell r="X1757"/>
          <cell r="Y1757"/>
          <cell r="Z1757"/>
          <cell r="AA1757">
            <v>8</v>
          </cell>
          <cell r="AB1757">
            <v>5</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นายณัฐพงศ์ เพชรเสนา</v>
          </cell>
          <cell r="BM1757">
            <v>888165010638</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2601</v>
          </cell>
          <cell r="C1758">
            <v>1753</v>
          </cell>
          <cell r="D1758">
            <v>27</v>
          </cell>
          <cell r="E1758">
            <v>3</v>
          </cell>
          <cell r="F1758">
            <v>2567</v>
          </cell>
          <cell r="G1758">
            <v>800054860989</v>
          </cell>
          <cell r="H1758" t="str">
            <v>นางสาว</v>
          </cell>
          <cell r="I1758" t="str">
            <v>สาวิตรี</v>
          </cell>
          <cell r="J1758" t="str">
            <v>งามช่วง</v>
          </cell>
          <cell r="K1758" t="str">
            <v>1-5003-00008-67-1</v>
          </cell>
          <cell r="L1758" t="str">
            <v>แม่แจ่ม</v>
          </cell>
          <cell r="M1758" t="str">
            <v>เชียงใหม่ 3</v>
          </cell>
          <cell r="N1758">
            <v>8</v>
          </cell>
          <cell r="O1758" t="str">
            <v>สินเชื่อพัฒนาองค์กรชุมชน (รายบุคคล)</v>
          </cell>
          <cell r="P1758" t="str">
            <v>1.บุคคลค้ำประกัน</v>
          </cell>
          <cell r="Q1758">
            <v>159692.53</v>
          </cell>
          <cell r="R1758" t="str">
            <v>112,455.72</v>
          </cell>
          <cell r="S1758" t="str">
            <v>จังหวัดฮอด</v>
          </cell>
          <cell r="T1758" t="str">
            <v>ผบE713</v>
          </cell>
          <cell r="U1758">
            <v>2566</v>
          </cell>
          <cell r="V1758" t="str">
            <v>ผบE911</v>
          </cell>
          <cell r="W1758">
            <v>2566</v>
          </cell>
          <cell r="X1758"/>
          <cell r="Y1758"/>
          <cell r="Z1758"/>
          <cell r="AA1758">
            <v>26</v>
          </cell>
          <cell r="AB1758">
            <v>7</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นางสาวสาวิตรี งามช่วง</v>
          </cell>
          <cell r="BM1758">
            <v>888166010140</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2602</v>
          </cell>
          <cell r="C1759">
            <v>1754</v>
          </cell>
          <cell r="D1759">
            <v>27</v>
          </cell>
          <cell r="E1759">
            <v>3</v>
          </cell>
          <cell r="F1759">
            <v>2567</v>
          </cell>
          <cell r="G1759">
            <v>800039045938</v>
          </cell>
          <cell r="H1759" t="str">
            <v>นาย</v>
          </cell>
          <cell r="I1759" t="str">
            <v>วิทยาหรือธัชชยุต</v>
          </cell>
          <cell r="J1759" t="str">
            <v>ใจบานหรือหิรัญวิทยา</v>
          </cell>
          <cell r="K1759" t="str">
            <v>1-5299-00414-60-1</v>
          </cell>
          <cell r="L1759" t="str">
            <v>แม่แจ่ม</v>
          </cell>
          <cell r="M1759" t="str">
            <v>เชียงใหม่ 3</v>
          </cell>
          <cell r="N1759">
            <v>8</v>
          </cell>
          <cell r="O1759" t="str">
            <v>สินเชื่อห้องแถว</v>
          </cell>
          <cell r="P1759" t="str">
            <v>1.บุคคลค้ำประกัน</v>
          </cell>
          <cell r="Q1759" t="str">
            <v>350,607.48</v>
          </cell>
          <cell r="R1759" t="str">
            <v>285,849.09</v>
          </cell>
          <cell r="S1759" t="str">
            <v>จังหวัดเชียงใหม่</v>
          </cell>
          <cell r="T1759" t="str">
            <v>ผบE1517</v>
          </cell>
          <cell r="U1759">
            <v>2566</v>
          </cell>
          <cell r="V1759" t="str">
            <v>ผบE1915</v>
          </cell>
          <cell r="W1759">
            <v>2566</v>
          </cell>
          <cell r="X1759"/>
          <cell r="Y1759"/>
          <cell r="Z1759"/>
          <cell r="AA1759">
            <v>12</v>
          </cell>
          <cell r="AB1759">
            <v>10</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นายวิทยาหรือธัชชยุต ใจบานหรือหิรัญวิทยา</v>
          </cell>
          <cell r="BM1759">
            <v>888166010136</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2603</v>
          </cell>
          <cell r="C1760">
            <v>1755</v>
          </cell>
          <cell r="D1760">
            <v>27</v>
          </cell>
          <cell r="E1760">
            <v>3</v>
          </cell>
          <cell r="F1760">
            <v>2567</v>
          </cell>
          <cell r="G1760">
            <v>800054861458</v>
          </cell>
          <cell r="H1760" t="str">
            <v>นาง</v>
          </cell>
          <cell r="I1760" t="str">
            <v>จิรภา</v>
          </cell>
          <cell r="J1760" t="str">
            <v>โอบอ้อม</v>
          </cell>
          <cell r="K1760" t="str">
            <v>3-5003-00048-75-1</v>
          </cell>
          <cell r="L1760" t="str">
            <v>แม่แจ่ม</v>
          </cell>
          <cell r="M1760" t="str">
            <v>เชียงใหม่ 3</v>
          </cell>
          <cell r="N1760">
            <v>8</v>
          </cell>
          <cell r="O1760" t="str">
            <v>สินเชื่อพัฒนาองค์กรชุมชน (รายบุคคล)</v>
          </cell>
          <cell r="P1760" t="str">
            <v>1.บุคคลค้ำประกัน</v>
          </cell>
          <cell r="Q1760">
            <v>61180.37</v>
          </cell>
          <cell r="R1760" t="str">
            <v>39,132.92</v>
          </cell>
          <cell r="S1760" t="str">
            <v>จังหวัดฮอด</v>
          </cell>
          <cell r="T1760" t="str">
            <v>ผบE717</v>
          </cell>
          <cell r="U1760">
            <v>2566</v>
          </cell>
          <cell r="V1760" t="str">
            <v>ผบE914</v>
          </cell>
          <cell r="W1760">
            <v>2566</v>
          </cell>
          <cell r="X1760"/>
          <cell r="Y1760"/>
          <cell r="Z1760"/>
          <cell r="AA1760">
            <v>26</v>
          </cell>
          <cell r="AB1760">
            <v>7</v>
          </cell>
          <cell r="AC1760">
            <v>2566</v>
          </cell>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นางจิรภา โอบอ้อม</v>
          </cell>
          <cell r="BM1760">
            <v>888166010131</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2604</v>
          </cell>
          <cell r="C1761">
            <v>1756</v>
          </cell>
          <cell r="D1761">
            <v>27</v>
          </cell>
          <cell r="E1761">
            <v>3</v>
          </cell>
          <cell r="F1761">
            <v>2567</v>
          </cell>
          <cell r="G1761">
            <v>800075786957</v>
          </cell>
          <cell r="H1761" t="str">
            <v>นาย</v>
          </cell>
          <cell r="I1761" t="str">
            <v>โกวิทย์</v>
          </cell>
          <cell r="J1761" t="str">
            <v>สุรินทร์</v>
          </cell>
          <cell r="K1761" t="str">
            <v>1-5009-00085-77-4</v>
          </cell>
          <cell r="L1761" t="str">
            <v>อมก๋อย</v>
          </cell>
          <cell r="M1761" t="str">
            <v>เชียงใหม่ 3</v>
          </cell>
          <cell r="N1761">
            <v>8</v>
          </cell>
          <cell r="O1761" t="str">
            <v>สินเชื่อธนาคารประชาชน</v>
          </cell>
          <cell r="P1761" t="str">
            <v>1.บุคคลค้ำประกัน</v>
          </cell>
          <cell r="Q1761">
            <v>119337.52</v>
          </cell>
          <cell r="R1761" t="str">
            <v>37,381.44</v>
          </cell>
          <cell r="S1761" t="str">
            <v>จังหวัดแม่สะเรียง</v>
          </cell>
          <cell r="T1761" t="str">
            <v>ผบE325</v>
          </cell>
          <cell r="U1761">
            <v>2566</v>
          </cell>
          <cell r="V1761" t="str">
            <v>ผบE387</v>
          </cell>
          <cell r="W1761">
            <v>2566</v>
          </cell>
          <cell r="X1761">
            <v>4</v>
          </cell>
          <cell r="Y1761">
            <v>10</v>
          </cell>
          <cell r="Z1761">
            <v>2566</v>
          </cell>
          <cell r="AA1761"/>
          <cell r="AB1761"/>
          <cell r="AC1761"/>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นายโกวิทย์ สุรินทร์</v>
          </cell>
          <cell r="BM1761">
            <v>888166010130</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2605</v>
          </cell>
          <cell r="C1762">
            <v>1757</v>
          </cell>
          <cell r="D1762">
            <v>27</v>
          </cell>
          <cell r="E1762">
            <v>3</v>
          </cell>
          <cell r="F1762">
            <v>2567</v>
          </cell>
          <cell r="G1762">
            <v>800050353054</v>
          </cell>
          <cell r="H1762" t="str">
            <v>นาย</v>
          </cell>
          <cell r="I1762" t="str">
            <v>เสร็จสาร</v>
          </cell>
          <cell r="J1762" t="str">
            <v>ตั๋นแก้ว</v>
          </cell>
          <cell r="K1762" t="str">
            <v>3-5017-00002-72-4</v>
          </cell>
          <cell r="L1762" t="str">
            <v>ดอยเต่า</v>
          </cell>
          <cell r="M1762" t="str">
            <v>เชียงใหม่ 3</v>
          </cell>
          <cell r="N1762">
            <v>8</v>
          </cell>
          <cell r="O1762" t="str">
            <v>สินเชื่อธนาคารประชาชน</v>
          </cell>
          <cell r="P1762" t="str">
            <v>1.บุคคลค้ำประกัน</v>
          </cell>
          <cell r="Q1762">
            <v>112740.68</v>
          </cell>
          <cell r="R1762" t="str">
            <v>82,828.68</v>
          </cell>
          <cell r="S1762" t="str">
            <v>จังหวัดฮอด</v>
          </cell>
          <cell r="T1762" t="str">
            <v>ผบE851</v>
          </cell>
          <cell r="U1762">
            <v>2566</v>
          </cell>
          <cell r="V1762" t="str">
            <v>ผบE1097</v>
          </cell>
          <cell r="W1762">
            <v>2566</v>
          </cell>
          <cell r="X1762"/>
          <cell r="Y1762"/>
          <cell r="Z1762"/>
          <cell r="AA1762">
            <v>18</v>
          </cell>
          <cell r="AB1762">
            <v>9</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นายเสร็จสาร ตั๋นแก้ว</v>
          </cell>
          <cell r="BM1762">
            <v>888166010124</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2606</v>
          </cell>
          <cell r="C1763">
            <v>1758</v>
          </cell>
          <cell r="D1763">
            <v>27</v>
          </cell>
          <cell r="E1763">
            <v>3</v>
          </cell>
          <cell r="F1763">
            <v>2567</v>
          </cell>
          <cell r="G1763">
            <v>859051000982</v>
          </cell>
          <cell r="H1763" t="str">
            <v>นาง, นาย</v>
          </cell>
          <cell r="I1763" t="str">
            <v>แพร, บุญเจือ</v>
          </cell>
          <cell r="J1763" t="str">
            <v>ทิพเนตร, ทิพเนตร</v>
          </cell>
          <cell r="K1763" t="str">
            <v>3-5017-00101-59-5</v>
          </cell>
          <cell r="L1763" t="str">
            <v>ดอยเต่า</v>
          </cell>
          <cell r="M1763" t="str">
            <v>เชียงใหม่ 3</v>
          </cell>
          <cell r="N1763">
            <v>8</v>
          </cell>
          <cell r="O1763" t="str">
            <v>สินเชื่อเพื่อพัฒนากลุ่มอาชีพ</v>
          </cell>
          <cell r="P1763" t="str">
            <v>1.บุคคลค้ำประกัน</v>
          </cell>
          <cell r="Q1763">
            <v>106804.96</v>
          </cell>
          <cell r="R1763" t="str">
            <v>92,370.02</v>
          </cell>
          <cell r="S1763" t="str">
            <v>จังหวัดฮอด</v>
          </cell>
          <cell r="T1763" t="str">
            <v>ผบE855</v>
          </cell>
          <cell r="U1763">
            <v>2566</v>
          </cell>
          <cell r="V1763" t="str">
            <v>ผบE1249</v>
          </cell>
          <cell r="W1763">
            <v>2566</v>
          </cell>
          <cell r="X1763"/>
          <cell r="Y1763"/>
          <cell r="Z1763"/>
          <cell r="AA1763">
            <v>24</v>
          </cell>
          <cell r="AB1763">
            <v>10</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นาง, นายแพร, บุญเจือ ทิพเนตร, ทิพเนตร</v>
          </cell>
          <cell r="BM1763">
            <v>888166010123</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2607</v>
          </cell>
          <cell r="C1764">
            <v>1759</v>
          </cell>
          <cell r="D1764">
            <v>27</v>
          </cell>
          <cell r="E1764">
            <v>3</v>
          </cell>
          <cell r="F1764">
            <v>2567</v>
          </cell>
          <cell r="G1764">
            <v>800113034774</v>
          </cell>
          <cell r="H1764" t="str">
            <v>นาย</v>
          </cell>
          <cell r="I1764" t="str">
            <v>สัณหรส</v>
          </cell>
          <cell r="J1764" t="str">
            <v>หย่าจอ</v>
          </cell>
          <cell r="K1764" t="str">
            <v>5-5018-00027-52-1</v>
          </cell>
          <cell r="L1764" t="str">
            <v>อมก๋อย</v>
          </cell>
          <cell r="M1764" t="str">
            <v>เชียงใหม่ 3</v>
          </cell>
          <cell r="N1764">
            <v>8</v>
          </cell>
          <cell r="O1764" t="str">
            <v>สินเชื่อธนาคารประชาชน</v>
          </cell>
          <cell r="P1764" t="str">
            <v>1.บุคคลค้ำประกัน</v>
          </cell>
          <cell r="Q1764">
            <v>37999.879999999997</v>
          </cell>
          <cell r="R1764" t="str">
            <v>35,040.38</v>
          </cell>
          <cell r="S1764" t="str">
            <v>จังหวัดฮอด</v>
          </cell>
          <cell r="T1764" t="str">
            <v>ผบE721</v>
          </cell>
          <cell r="U1764">
            <v>2566</v>
          </cell>
          <cell r="V1764" t="str">
            <v>ผบE1028</v>
          </cell>
          <cell r="W1764">
            <v>2566</v>
          </cell>
          <cell r="X1764"/>
          <cell r="Y1764"/>
          <cell r="Z1764"/>
          <cell r="AA1764">
            <v>29</v>
          </cell>
          <cell r="AB1764">
            <v>8</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นายสัณหรส หย่าจอ</v>
          </cell>
          <cell r="BM1764">
            <v>888166010118</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2608</v>
          </cell>
          <cell r="C1765">
            <v>1760</v>
          </cell>
          <cell r="D1765">
            <v>27</v>
          </cell>
          <cell r="E1765">
            <v>3</v>
          </cell>
          <cell r="F1765">
            <v>2567</v>
          </cell>
          <cell r="G1765">
            <v>800107936489</v>
          </cell>
          <cell r="H1765" t="str">
            <v>นาย</v>
          </cell>
          <cell r="I1765" t="str">
            <v>ไพรศาล</v>
          </cell>
          <cell r="J1765" t="str">
            <v>คำใจ</v>
          </cell>
          <cell r="K1765" t="str">
            <v>3-5018-00226-75-6</v>
          </cell>
          <cell r="L1765" t="str">
            <v>อมก๋อย</v>
          </cell>
          <cell r="M1765" t="str">
            <v>เชียงใหม่ 3</v>
          </cell>
          <cell r="N1765">
            <v>8</v>
          </cell>
          <cell r="O1765" t="str">
            <v>สินเชื่อธนาคารประชาชน</v>
          </cell>
          <cell r="P1765" t="str">
            <v>1.บุคคลค้ำประกัน</v>
          </cell>
          <cell r="Q1765">
            <v>29130.3</v>
          </cell>
          <cell r="R1765" t="str">
            <v>27,251.56</v>
          </cell>
          <cell r="S1765" t="str">
            <v>จังหวัดฮอด</v>
          </cell>
          <cell r="T1765" t="str">
            <v>ผบE711</v>
          </cell>
          <cell r="U1765">
            <v>2566</v>
          </cell>
          <cell r="V1765" t="str">
            <v>ผบE910</v>
          </cell>
          <cell r="W1765">
            <v>2566</v>
          </cell>
          <cell r="X1765"/>
          <cell r="Y1765"/>
          <cell r="Z1765"/>
          <cell r="AA1765">
            <v>26</v>
          </cell>
          <cell r="AB1765">
            <v>7</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นายไพรศาล คำใจ</v>
          </cell>
          <cell r="BM1765">
            <v>888166010117</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2609</v>
          </cell>
          <cell r="C1766">
            <v>1761</v>
          </cell>
          <cell r="D1766">
            <v>27</v>
          </cell>
          <cell r="E1766">
            <v>3</v>
          </cell>
          <cell r="F1766">
            <v>2567</v>
          </cell>
          <cell r="G1766">
            <v>800142171738</v>
          </cell>
          <cell r="H1766" t="str">
            <v>นาย</v>
          </cell>
          <cell r="I1766" t="str">
            <v>พนิตพันธ์</v>
          </cell>
          <cell r="J1766" t="str">
            <v>เจริญปัญญาเนตร</v>
          </cell>
          <cell r="K1766" t="str">
            <v>1-5018-00104-04-2</v>
          </cell>
          <cell r="L1766" t="str">
            <v>อมก๋อย</v>
          </cell>
          <cell r="M1766" t="str">
            <v>เชียงใหม่ 3</v>
          </cell>
          <cell r="N1766">
            <v>8</v>
          </cell>
          <cell r="O1766" t="str">
            <v>สินเชื่อธนาคารประชาชน</v>
          </cell>
          <cell r="P1766" t="str">
            <v>1.บุคคลค้ำประกัน</v>
          </cell>
          <cell r="Q1766">
            <v>43850.9</v>
          </cell>
          <cell r="R1766" t="str">
            <v>38,059.86</v>
          </cell>
          <cell r="S1766" t="str">
            <v>จังหวัดฮอด</v>
          </cell>
          <cell r="T1766" t="str">
            <v>ผบE852</v>
          </cell>
          <cell r="U1766">
            <v>2566</v>
          </cell>
          <cell r="V1766" t="str">
            <v>ผบE1098</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นายพนิตพันธ์ เจริญปัญญาเนตร</v>
          </cell>
          <cell r="BM1766">
            <v>888166010116</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2610</v>
          </cell>
          <cell r="C1767">
            <v>1762</v>
          </cell>
          <cell r="D1767">
            <v>27</v>
          </cell>
          <cell r="E1767">
            <v>3</v>
          </cell>
          <cell r="F1767">
            <v>2567</v>
          </cell>
          <cell r="G1767">
            <v>800044733387</v>
          </cell>
          <cell r="H1767" t="str">
            <v>นาง</v>
          </cell>
          <cell r="I1767" t="str">
            <v>กิรณา</v>
          </cell>
          <cell r="J1767" t="str">
            <v>เทียนเล็ก</v>
          </cell>
          <cell r="K1767" t="str">
            <v>3-2001-01341-53-1</v>
          </cell>
          <cell r="L1767" t="str">
            <v>อมก๋อย</v>
          </cell>
          <cell r="M1767" t="str">
            <v>เชียงใหม่ 3</v>
          </cell>
          <cell r="N1767">
            <v>8</v>
          </cell>
          <cell r="O1767" t="str">
            <v>สินเชื่อธนาคารประชาชน</v>
          </cell>
          <cell r="P1767" t="str">
            <v>1.บุคคลค้ำประกัน</v>
          </cell>
          <cell r="Q1767">
            <v>73633.149999999994</v>
          </cell>
          <cell r="R1767" t="str">
            <v>51,824.75</v>
          </cell>
          <cell r="S1767" t="str">
            <v>จังหวัดฮอด</v>
          </cell>
          <cell r="T1767" t="str">
            <v>ผบE853</v>
          </cell>
          <cell r="U1767">
            <v>2566</v>
          </cell>
          <cell r="V1767" t="str">
            <v>ผบE1104</v>
          </cell>
          <cell r="W1767">
            <v>2566</v>
          </cell>
          <cell r="X1767"/>
          <cell r="Y1767"/>
          <cell r="Z1767"/>
          <cell r="AA1767">
            <v>18</v>
          </cell>
          <cell r="AB1767">
            <v>9</v>
          </cell>
          <cell r="AC1767">
            <v>2566</v>
          </cell>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นางกิรณา เทียนเล็ก</v>
          </cell>
          <cell r="BM1767">
            <v>888166010113</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2611</v>
          </cell>
          <cell r="C1768">
            <v>1763</v>
          </cell>
          <cell r="D1768">
            <v>27</v>
          </cell>
          <cell r="E1768">
            <v>3</v>
          </cell>
          <cell r="F1768">
            <v>2567</v>
          </cell>
          <cell r="G1768">
            <v>800082233597</v>
          </cell>
          <cell r="H1768" t="str">
            <v>นางสาว</v>
          </cell>
          <cell r="I1768" t="str">
            <v>รัตนาภรณ์</v>
          </cell>
          <cell r="J1768" t="str">
            <v>นามดี</v>
          </cell>
          <cell r="K1768" t="str">
            <v>1-5009-00106-51-8</v>
          </cell>
          <cell r="L1768" t="str">
            <v>ไชยปราการ</v>
          </cell>
          <cell r="M1768" t="str">
            <v>เชียงใหม่ 3</v>
          </cell>
          <cell r="N1768">
            <v>8</v>
          </cell>
          <cell r="O1768" t="str">
            <v>สินเชื่อธนาคารประชาชน</v>
          </cell>
          <cell r="P1768" t="str">
            <v>1.บุคคลค้ำประกัน</v>
          </cell>
          <cell r="Q1768">
            <v>127910.95</v>
          </cell>
          <cell r="R1768" t="str">
            <v>118,740.00</v>
          </cell>
          <cell r="S1768" t="str">
            <v xml:space="preserve"> จังหวัดฝาง</v>
          </cell>
          <cell r="T1768" t="str">
            <v>ผบ.394</v>
          </cell>
          <cell r="U1768">
            <v>2563</v>
          </cell>
          <cell r="V1768" t="str">
            <v>ผบ724</v>
          </cell>
          <cell r="W1768">
            <v>2563</v>
          </cell>
          <cell r="X1768">
            <v>3</v>
          </cell>
          <cell r="Y1768">
            <v>9</v>
          </cell>
          <cell r="Z1768">
            <v>2563</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นางสาวรัตนาภรณ์ นามดี</v>
          </cell>
          <cell r="BM1768">
            <v>883163011451</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2612</v>
          </cell>
          <cell r="C1769">
            <v>1764</v>
          </cell>
          <cell r="D1769"/>
          <cell r="E1769"/>
          <cell r="F1769"/>
          <cell r="G1769" t="str">
            <v>800090034086,
800090034094,
800090034102</v>
          </cell>
          <cell r="H1769" t="str">
            <v>นางสาว</v>
          </cell>
          <cell r="I1769" t="str">
            <v>กัลยา</v>
          </cell>
          <cell r="J1769" t="str">
            <v>ธนูคำ</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2032102.76</v>
          </cell>
          <cell r="R1769">
            <v>530167.94999999995</v>
          </cell>
          <cell r="S1769" t="str">
            <v>จังหวัดเชียงใหม่</v>
          </cell>
          <cell r="T1769" t="str">
            <v>ผบE2054</v>
          </cell>
          <cell r="U1769">
            <v>2566</v>
          </cell>
          <cell r="V1769" t="str">
            <v>ผบE552</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นางสาวกัลยา ธนูคำ</v>
          </cell>
          <cell r="BM1769">
            <v>883266040006</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2613</v>
          </cell>
          <cell r="C1770">
            <v>1765</v>
          </cell>
          <cell r="D1770"/>
          <cell r="E1770"/>
          <cell r="F1770"/>
          <cell r="G1770" t="str">
            <v>800057515572,
800057515580,
800057515598,
800042209893</v>
          </cell>
          <cell r="H1770" t="str">
            <v>นาย,นางสาว</v>
          </cell>
          <cell r="I1770" t="str">
            <v>อติรุจ,จิตตานันท์</v>
          </cell>
          <cell r="J1770" t="str">
            <v>อินนันท์,ดวงปัญญา</v>
          </cell>
          <cell r="K1770"/>
          <cell r="L1770" t="str">
            <v>สันทราย</v>
          </cell>
          <cell r="M1770" t="str">
            <v>เชียงใหม่ 2</v>
          </cell>
          <cell r="N1770">
            <v>8</v>
          </cell>
          <cell r="O1770" t="str">
            <v>สินเชื่อเคหะ,สินเชื่อไทรทอง,สินเชื่อไทรทอง MRTA</v>
          </cell>
          <cell r="P1770" t="str">
            <v>2.หลักทรัพย์ค้ำประกัน</v>
          </cell>
          <cell r="Q1770">
            <v>2093822.19</v>
          </cell>
          <cell r="R1770">
            <v>449366.8</v>
          </cell>
          <cell r="S1770" t="str">
            <v>จังหวัดเชียงใหม่</v>
          </cell>
          <cell r="T1770" t="str">
            <v>ผบE2055</v>
          </cell>
          <cell r="U1770">
            <v>2566</v>
          </cell>
          <cell r="V1770" t="str">
            <v>ผบE583</v>
          </cell>
          <cell r="W1770">
            <v>2567</v>
          </cell>
          <cell r="X1770">
            <v>11</v>
          </cell>
          <cell r="Y1770">
            <v>3</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นายอติรุจ อินนันท์, นางสาวจิตตานันท์ ดวงปัญญา</v>
          </cell>
          <cell r="BM1770">
            <v>883266040005</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2614</v>
          </cell>
          <cell r="C1771">
            <v>1766</v>
          </cell>
          <cell r="D1771"/>
          <cell r="E1771"/>
          <cell r="F1771"/>
          <cell r="G1771" t="str">
            <v>800094743641,
800094743682</v>
          </cell>
          <cell r="H1771" t="str">
            <v>นางสาว</v>
          </cell>
          <cell r="I1771" t="str">
            <v>ภริตพร</v>
          </cell>
          <cell r="J1771" t="str">
            <v>ภูดอนตอง</v>
          </cell>
          <cell r="K1771"/>
          <cell r="L1771" t="str">
            <v>มหาวิทยาลัยเชียงใหม่</v>
          </cell>
          <cell r="M1771" t="str">
            <v>เชียงใหม่ 2</v>
          </cell>
          <cell r="N1771">
            <v>8</v>
          </cell>
          <cell r="O1771" t="str">
            <v>สินเชื่อห้องแถว,สินเชื่อไทรทอง(บ้านแลกเงิน)</v>
          </cell>
          <cell r="P1771" t="str">
            <v>2.หลักทรัพย์ค้ำประกัน</v>
          </cell>
          <cell r="Q1771">
            <v>1137267.04</v>
          </cell>
          <cell r="R1771">
            <v>619295.39</v>
          </cell>
          <cell r="S1771" t="str">
            <v>จังหวัดลำพูน</v>
          </cell>
          <cell r="T1771" t="str">
            <v>พE179</v>
          </cell>
          <cell r="U1771">
            <v>2566</v>
          </cell>
          <cell r="V1771" t="str">
            <v>พE15</v>
          </cell>
          <cell r="W1771">
            <v>2567</v>
          </cell>
          <cell r="X1771">
            <v>31</v>
          </cell>
          <cell r="Y1771">
            <v>1</v>
          </cell>
          <cell r="Z1771">
            <v>2567</v>
          </cell>
          <cell r="AA1771"/>
          <cell r="AB1771"/>
          <cell r="AC1771"/>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นางสาวภริตพร ภูดอนตอง</v>
          </cell>
          <cell r="BM1771">
            <v>883263012012</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2615</v>
          </cell>
          <cell r="C1772">
            <v>1767</v>
          </cell>
          <cell r="D1772">
            <v>19</v>
          </cell>
          <cell r="E1772">
            <v>1</v>
          </cell>
          <cell r="F1772">
            <v>2567</v>
          </cell>
          <cell r="G1772">
            <v>80027769317</v>
          </cell>
          <cell r="H1772" t="str">
            <v>นาง</v>
          </cell>
          <cell r="I1772" t="str">
            <v>พจนา</v>
          </cell>
          <cell r="J1772" t="str">
            <v>บุญสุทธิ์</v>
          </cell>
          <cell r="K1772" t="str">
            <v>3-5013-00759-12-7</v>
          </cell>
          <cell r="L1772" t="str">
            <v>เชียงใหม่</v>
          </cell>
          <cell r="M1772" t="str">
            <v>เชียงใหม่ 1</v>
          </cell>
          <cell r="N1772">
            <v>8</v>
          </cell>
          <cell r="O1772" t="str">
            <v>สินเชื่อธนาคารประชาชน</v>
          </cell>
          <cell r="P1772" t="str">
            <v>1.บุคคลค้ำประกัน</v>
          </cell>
          <cell r="Q1772" t="str">
            <v>173,364.51</v>
          </cell>
          <cell r="R1772" t="str">
            <v>152,068.00</v>
          </cell>
          <cell r="S1772" t="str">
            <v>แขวงเชียงใหม่</v>
          </cell>
          <cell r="T1772" t="str">
            <v>ผบ.12763</v>
          </cell>
          <cell r="U1772">
            <v>2559</v>
          </cell>
          <cell r="V1772" t="str">
            <v>ผบ.24</v>
          </cell>
          <cell r="W1772">
            <v>2560</v>
          </cell>
          <cell r="X1772"/>
          <cell r="Y1772"/>
          <cell r="Z1772"/>
          <cell r="AA1772">
            <v>16</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นางพจนา บุญสุทธิ์</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2616</v>
          </cell>
          <cell r="C1773">
            <v>1768</v>
          </cell>
          <cell r="D1773">
            <v>19</v>
          </cell>
          <cell r="E1773">
            <v>1</v>
          </cell>
          <cell r="F1773">
            <v>2567</v>
          </cell>
          <cell r="G1773">
            <v>800027495715</v>
          </cell>
          <cell r="H1773" t="str">
            <v>นางสาว</v>
          </cell>
          <cell r="I1773" t="str">
            <v xml:space="preserve">อัญชลินทร์ </v>
          </cell>
          <cell r="J1773" t="str">
            <v>ธนะปรียวัชร์</v>
          </cell>
          <cell r="K1773" t="str">
            <v>3-5804-00368-97-8</v>
          </cell>
          <cell r="L1773" t="str">
            <v>ถนนทิพย์เนตร</v>
          </cell>
          <cell r="M1773" t="str">
            <v>เชียงใหม่ 1</v>
          </cell>
          <cell r="N1773">
            <v>8</v>
          </cell>
          <cell r="O1773" t="str">
            <v>สินเชื่อธนาคารประชาชน</v>
          </cell>
          <cell r="P1773" t="str">
            <v>1.บุคคลค้ำประกัน</v>
          </cell>
          <cell r="Q1773" t="str">
            <v>162,126.18</v>
          </cell>
          <cell r="R1773" t="str">
            <v>137,480.00</v>
          </cell>
          <cell r="S1773" t="str">
            <v>แขวงเชียงใหม่</v>
          </cell>
          <cell r="T1773" t="str">
            <v>ผบ.12764</v>
          </cell>
          <cell r="U1773">
            <v>2559</v>
          </cell>
          <cell r="V1773" t="str">
            <v>ผบ.379</v>
          </cell>
          <cell r="W1773">
            <v>2560</v>
          </cell>
          <cell r="X1773"/>
          <cell r="Y1773"/>
          <cell r="Z1773"/>
          <cell r="AA1773">
            <v>30</v>
          </cell>
          <cell r="AB1773">
            <v>1</v>
          </cell>
          <cell r="AC1773">
            <v>2560</v>
          </cell>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นางสาวอัญชลินทร์  ธนะปรียวัชร์</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2617</v>
          </cell>
          <cell r="C1774">
            <v>1769</v>
          </cell>
          <cell r="D1774"/>
          <cell r="E1774"/>
          <cell r="F1774"/>
          <cell r="G1774" t="str">
            <v>800054625721,
800054625739,
800054625754</v>
          </cell>
          <cell r="H1774" t="str">
            <v>นาย,นาง</v>
          </cell>
          <cell r="I1774" t="str">
            <v>เดชา,จันทร์จิรา</v>
          </cell>
          <cell r="J1774" t="str">
            <v>สุ่มใจยา</v>
          </cell>
          <cell r="K1774" t="str">
            <v xml:space="preserve">3-5708-00334-13-2,
3-5099-01283-24-8
</v>
          </cell>
          <cell r="L1774" t="str">
            <v>ดอยสะเก็ด</v>
          </cell>
          <cell r="M1774" t="str">
            <v>เชียงใหม่ 2</v>
          </cell>
          <cell r="N1774">
            <v>8</v>
          </cell>
          <cell r="O1774" t="str">
            <v>สินเชื่อเคหะ,สินเชื่อไทรทอง,สินเชื่อไทรทอง MRTA</v>
          </cell>
          <cell r="P1774"/>
          <cell r="Q1774">
            <v>2230878.06</v>
          </cell>
          <cell r="R1774">
            <v>585386.55000000005</v>
          </cell>
          <cell r="S1774" t="str">
            <v>จังหวัดเชียงใหม่</v>
          </cell>
          <cell r="T1774" t="str">
            <v>ผบE2057</v>
          </cell>
          <cell r="U1774">
            <v>2566</v>
          </cell>
          <cell r="V1774" t="str">
            <v>ผบE357</v>
          </cell>
          <cell r="W1774">
            <v>2567</v>
          </cell>
          <cell r="X1774">
            <v>12</v>
          </cell>
          <cell r="Y1774">
            <v>2</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นาย,นางเดชา,จันทร์จิรา สุ่มใจยา</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2618</v>
          </cell>
          <cell r="C1775">
            <v>1770</v>
          </cell>
          <cell r="D1775">
            <v>26</v>
          </cell>
          <cell r="E1775">
            <v>6</v>
          </cell>
          <cell r="F1775">
            <v>2567</v>
          </cell>
          <cell r="G1775">
            <v>800085055963</v>
          </cell>
          <cell r="H1775" t="str">
            <v>นาง</v>
          </cell>
          <cell r="I1775" t="str">
            <v>ประนอม</v>
          </cell>
          <cell r="J1775" t="str">
            <v>วงศ์สูง</v>
          </cell>
          <cell r="K1775" t="str">
            <v>3-5401-00777-31-7</v>
          </cell>
          <cell r="L1775" t="str">
            <v>หนองหอย</v>
          </cell>
          <cell r="M1775" t="str">
            <v>เชียงใหม่ 1</v>
          </cell>
          <cell r="N1775">
            <v>8</v>
          </cell>
          <cell r="O1775" t="str">
            <v>สินเชื่อธนาคารประชาชน</v>
          </cell>
          <cell r="P1775" t="str">
            <v>1.บุคคลค้ำประกัน</v>
          </cell>
          <cell r="Q1775">
            <v>138520.07999999999</v>
          </cell>
          <cell r="R1775">
            <v>49642.17</v>
          </cell>
          <cell r="S1775" t="str">
            <v>แขวงเชียงใหม่</v>
          </cell>
          <cell r="T1775" t="str">
            <v>ผบE8960</v>
          </cell>
          <cell r="U1775">
            <v>2566</v>
          </cell>
          <cell r="V1775" t="str">
            <v>ผบE395</v>
          </cell>
          <cell r="W1775">
            <v>2567</v>
          </cell>
          <cell r="X1775">
            <v>22</v>
          </cell>
          <cell r="Y1775">
            <v>1</v>
          </cell>
          <cell r="Z1775">
            <v>2567</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นางประนอม วงศ์สูง</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2619</v>
          </cell>
          <cell r="C1776">
            <v>1771</v>
          </cell>
          <cell r="D1776">
            <v>20</v>
          </cell>
          <cell r="E1776">
            <v>1</v>
          </cell>
          <cell r="F1776">
            <v>2566</v>
          </cell>
          <cell r="G1776">
            <v>800094137182</v>
          </cell>
          <cell r="H1776" t="str">
            <v>นางสาว</v>
          </cell>
          <cell r="I1776" t="str">
            <v>อุไรวรรณ</v>
          </cell>
          <cell r="J1776" t="str">
            <v>เปี้ยกันทา</v>
          </cell>
          <cell r="K1776" t="str">
            <v>3-5012-00116-05-4</v>
          </cell>
          <cell r="L1776" t="str">
            <v>หางดง</v>
          </cell>
          <cell r="M1776" t="str">
            <v>เชียงใหม่ 3</v>
          </cell>
          <cell r="N1776">
            <v>8</v>
          </cell>
          <cell r="O1776" t="str">
            <v>สินเชื่อธนาคารประชาชน</v>
          </cell>
          <cell r="P1776" t="str">
            <v>1.บุคคลค้ำประกัน</v>
          </cell>
          <cell r="Q1776" t="str">
            <v>50,000.00</v>
          </cell>
          <cell r="R1776"/>
          <cell r="S1776" t="str">
            <v>แขวงเชียงใหม่</v>
          </cell>
          <cell r="T1776" t="str">
            <v>ผบE7484</v>
          </cell>
          <cell r="U1776">
            <v>2565</v>
          </cell>
          <cell r="V1776" t="str">
            <v>ผบE5214</v>
          </cell>
          <cell r="W1776">
            <v>2565</v>
          </cell>
          <cell r="X1776">
            <v>25</v>
          </cell>
          <cell r="Y1776">
            <v>10</v>
          </cell>
          <cell r="Z1776">
            <v>2565</v>
          </cell>
          <cell r="AA1776"/>
          <cell r="AB1776"/>
          <cell r="AC1776"/>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นางสาวอุไรวรรณ เปี้ยกันทา</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2620</v>
          </cell>
          <cell r="C1777">
            <v>1772</v>
          </cell>
          <cell r="D1777"/>
          <cell r="E1777"/>
          <cell r="F1777"/>
          <cell r="G1777">
            <v>800086238386</v>
          </cell>
          <cell r="H1777" t="str">
            <v>นาย</v>
          </cell>
          <cell r="I1777" t="str">
            <v>ประสพโชค</v>
          </cell>
          <cell r="J1777" t="str">
            <v>ตุ้ยดง</v>
          </cell>
          <cell r="K1777" t="str">
            <v>1-5099-00842-95-6</v>
          </cell>
          <cell r="L1777" t="str">
            <v>บิ๊กซี หางดง</v>
          </cell>
          <cell r="M1777" t="str">
            <v>เชียงใหม่ 3</v>
          </cell>
          <cell r="N1777">
            <v>8</v>
          </cell>
          <cell r="O1777" t="str">
            <v>สินเชื่อธนาคารประชาชน</v>
          </cell>
          <cell r="P1777"/>
          <cell r="Q1777"/>
          <cell r="R1777"/>
          <cell r="S1777" t="str">
            <v>แขวงเชียงใหม่</v>
          </cell>
          <cell r="T1777" t="str">
            <v>ผบE331</v>
          </cell>
          <cell r="U1777">
            <v>2566</v>
          </cell>
          <cell r="V1777" t="str">
            <v>ผบE3539</v>
          </cell>
          <cell r="W1777">
            <v>2566</v>
          </cell>
          <cell r="X1777"/>
          <cell r="Y1777"/>
          <cell r="Z1777"/>
          <cell r="AA1777">
            <v>23</v>
          </cell>
          <cell r="AB1777">
            <v>5</v>
          </cell>
          <cell r="AC1777">
            <v>2566</v>
          </cell>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นายประสพโชค ตุ้ยดง</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2621</v>
          </cell>
          <cell r="C1778">
            <v>1773</v>
          </cell>
          <cell r="D1778"/>
          <cell r="E1778"/>
          <cell r="F1778"/>
          <cell r="G1778">
            <v>800094936146</v>
          </cell>
          <cell r="H1778" t="str">
            <v>นาง</v>
          </cell>
          <cell r="I1778" t="str">
            <v xml:space="preserve">จันทร์ดี </v>
          </cell>
          <cell r="J1778" t="str">
            <v>ทำสวน</v>
          </cell>
          <cell r="K1778" t="str">
            <v>3-5015-00136-11-5</v>
          </cell>
          <cell r="L1778" t="str">
            <v>บิ๊กซี หางดง</v>
          </cell>
          <cell r="M1778" t="str">
            <v>เชียงใหม่ 3</v>
          </cell>
          <cell r="N1778">
            <v>8</v>
          </cell>
          <cell r="O1778"/>
          <cell r="P1778"/>
          <cell r="Q1778"/>
          <cell r="R1778"/>
          <cell r="S1778" t="str">
            <v>แขวงเชียงใหม่</v>
          </cell>
          <cell r="T1778" t="str">
            <v>ผบE323</v>
          </cell>
          <cell r="U1778">
            <v>2566</v>
          </cell>
          <cell r="V1778" t="str">
            <v>ผบE2298</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นางจันทร์ดี  ทำสวน</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2622</v>
          </cell>
          <cell r="C1779">
            <v>1774</v>
          </cell>
          <cell r="D1779"/>
          <cell r="E1779"/>
          <cell r="F1779"/>
          <cell r="G1779"/>
          <cell r="H1779" t="str">
            <v>นางสาว</v>
          </cell>
          <cell r="I1779" t="str">
            <v>จุฑามาศ</v>
          </cell>
          <cell r="J1779" t="str">
            <v>ปุดตา</v>
          </cell>
          <cell r="K1779" t="str">
            <v>1-5099-01257-21-6</v>
          </cell>
          <cell r="L1779" t="str">
            <v>บิ๊กซี หางดง</v>
          </cell>
          <cell r="M1779" t="str">
            <v>เชียงใหม่ 3</v>
          </cell>
          <cell r="N1779">
            <v>8</v>
          </cell>
          <cell r="O1779"/>
          <cell r="P1779"/>
          <cell r="Q1779"/>
          <cell r="R1779"/>
          <cell r="S1779" t="str">
            <v>แขวงเชียงใหม่</v>
          </cell>
          <cell r="T1779" t="str">
            <v>ผบE379</v>
          </cell>
          <cell r="U1779">
            <v>2566</v>
          </cell>
          <cell r="V1779" t="str">
            <v>ผบE2332</v>
          </cell>
          <cell r="W1779">
            <v>2566</v>
          </cell>
          <cell r="X1779">
            <v>24</v>
          </cell>
          <cell r="Y1779">
            <v>4</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นางสาวจุฑามาศ ปุดตา</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2623</v>
          </cell>
          <cell r="C1780">
            <v>1775</v>
          </cell>
          <cell r="D1780"/>
          <cell r="E1780"/>
          <cell r="F1780"/>
          <cell r="G1780">
            <v>800097784568</v>
          </cell>
          <cell r="H1780" t="str">
            <v>นางสาว</v>
          </cell>
          <cell r="I1780" t="str">
            <v>ลิขิตตา</v>
          </cell>
          <cell r="J1780" t="str">
            <v>มุ่งหมาย</v>
          </cell>
          <cell r="K1780" t="str">
            <v>3-5006-00445-41-1</v>
          </cell>
          <cell r="L1780" t="str">
            <v>บิ๊กซี หางดง</v>
          </cell>
          <cell r="M1780" t="str">
            <v>เชียงใหม่ 3</v>
          </cell>
          <cell r="N1780">
            <v>8</v>
          </cell>
          <cell r="O1780"/>
          <cell r="P1780"/>
          <cell r="Q1780"/>
          <cell r="R1780"/>
          <cell r="S1780" t="str">
            <v>แขวงเชียงใหม่</v>
          </cell>
          <cell r="T1780" t="str">
            <v>ผบE1895</v>
          </cell>
          <cell r="U1780">
            <v>2566</v>
          </cell>
          <cell r="V1780" t="str">
            <v>ผบE3378</v>
          </cell>
          <cell r="W1780">
            <v>2566</v>
          </cell>
          <cell r="X1780">
            <v>19</v>
          </cell>
          <cell r="Y1780">
            <v>5</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นางสาวลิขิตตา มุ่งหมาย</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2624</v>
          </cell>
          <cell r="C1781">
            <v>1776</v>
          </cell>
          <cell r="D1781"/>
          <cell r="E1781"/>
          <cell r="F1781"/>
          <cell r="G1781">
            <v>800122807012</v>
          </cell>
          <cell r="H1781" t="str">
            <v>นาย</v>
          </cell>
          <cell r="I1781" t="str">
            <v>อนุพงค์</v>
          </cell>
          <cell r="J1781" t="str">
            <v>ต่อมคำ</v>
          </cell>
          <cell r="K1781" t="str">
            <v>1-5099-01445-08-0</v>
          </cell>
          <cell r="L1781" t="str">
            <v>บิ๊กซี หางดง</v>
          </cell>
          <cell r="M1781" t="str">
            <v>เชียงใหม่ 3</v>
          </cell>
          <cell r="N1781">
            <v>8</v>
          </cell>
          <cell r="O1781"/>
          <cell r="P1781"/>
          <cell r="Q1781"/>
          <cell r="R1781"/>
          <cell r="S1781" t="str">
            <v>แขวงเชียงใหม่</v>
          </cell>
          <cell r="T1781" t="str">
            <v>ผบE326</v>
          </cell>
          <cell r="U1781">
            <v>2566</v>
          </cell>
          <cell r="V1781" t="str">
            <v>ผบE2299</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นายอนุพงค์ ต่อมคำ</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2625</v>
          </cell>
          <cell r="C1782">
            <v>1777</v>
          </cell>
          <cell r="D1782"/>
          <cell r="E1782"/>
          <cell r="F1782"/>
          <cell r="G1782">
            <v>800122181962</v>
          </cell>
          <cell r="H1782" t="str">
            <v>นาย</v>
          </cell>
          <cell r="I1782" t="str">
            <v>ปราณนต์</v>
          </cell>
          <cell r="J1782" t="str">
            <v>หน่ออินตา</v>
          </cell>
          <cell r="K1782" t="str">
            <v>1-5053-00022-76-8</v>
          </cell>
          <cell r="L1782" t="str">
            <v>บิ๊กซี หางดง</v>
          </cell>
          <cell r="M1782" t="str">
            <v>เชียงใหม่ 3</v>
          </cell>
          <cell r="N1782">
            <v>8</v>
          </cell>
          <cell r="O1782"/>
          <cell r="P1782"/>
          <cell r="Q1782"/>
          <cell r="R1782"/>
          <cell r="S1782" t="str">
            <v>แขวงเชียงใหม่</v>
          </cell>
          <cell r="T1782" t="str">
            <v>ผบE328</v>
          </cell>
          <cell r="U1782">
            <v>2566</v>
          </cell>
          <cell r="V1782" t="str">
            <v>ผบE2331</v>
          </cell>
          <cell r="W1782">
            <v>2566</v>
          </cell>
          <cell r="X1782">
            <v>24</v>
          </cell>
          <cell r="Y1782">
            <v>4</v>
          </cell>
          <cell r="Z1782">
            <v>2566</v>
          </cell>
          <cell r="AA1782"/>
          <cell r="AB1782"/>
          <cell r="AC1782"/>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นายปราณนต์ หน่ออินตา</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2626</v>
          </cell>
          <cell r="C1783">
            <v>1778</v>
          </cell>
          <cell r="D1783"/>
          <cell r="E1783"/>
          <cell r="F1783"/>
          <cell r="G1783">
            <v>800123043641</v>
          </cell>
          <cell r="H1783" t="str">
            <v>นางสาว</v>
          </cell>
          <cell r="I1783" t="str">
            <v>นงเยาว์</v>
          </cell>
          <cell r="J1783" t="str">
            <v>โพธานารักษ์</v>
          </cell>
          <cell r="K1783" t="str">
            <v>3-5001-00189-25-3</v>
          </cell>
          <cell r="L1783" t="str">
            <v>บิ๊กซี หางดง</v>
          </cell>
          <cell r="M1783" t="str">
            <v>เชียงใหม่ 3</v>
          </cell>
          <cell r="N1783">
            <v>8</v>
          </cell>
          <cell r="O1783"/>
          <cell r="P1783"/>
          <cell r="Q1783"/>
          <cell r="R1783"/>
          <cell r="S1783" t="str">
            <v>แขวงเชียงใหม่</v>
          </cell>
          <cell r="T1783" t="str">
            <v>ผบE383</v>
          </cell>
          <cell r="U1783">
            <v>2566</v>
          </cell>
          <cell r="V1783" t="str">
            <v>ผบE2280</v>
          </cell>
          <cell r="W1783">
            <v>2566</v>
          </cell>
          <cell r="X1783"/>
          <cell r="Y1783"/>
          <cell r="Z1783"/>
          <cell r="AA1783">
            <v>24</v>
          </cell>
          <cell r="AB1783">
            <v>4</v>
          </cell>
          <cell r="AC1783">
            <v>2566</v>
          </cell>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นางสาวนงเยาว์ โพธานารักษ์</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2627</v>
          </cell>
          <cell r="C1784">
            <v>1779</v>
          </cell>
          <cell r="D1784"/>
          <cell r="E1784"/>
          <cell r="F1784"/>
          <cell r="G1784">
            <v>800081828736</v>
          </cell>
          <cell r="H1784" t="str">
            <v>นาย</v>
          </cell>
          <cell r="I1784" t="str">
            <v>สุรวัช</v>
          </cell>
          <cell r="J1784" t="str">
            <v>ฟ้ากุศล</v>
          </cell>
          <cell r="K1784">
            <v>5501801086580</v>
          </cell>
          <cell r="L1784" t="str">
            <v>มีโชคพลาซ่า</v>
          </cell>
          <cell r="M1784" t="str">
            <v>เชียงใหม่ 2</v>
          </cell>
          <cell r="N1784">
            <v>8</v>
          </cell>
          <cell r="O1784"/>
          <cell r="P1784"/>
          <cell r="Q1784"/>
          <cell r="R1784"/>
          <cell r="S1784" t="str">
            <v>จังหวัดฮอด</v>
          </cell>
          <cell r="T1784" t="str">
            <v>ผบE203</v>
          </cell>
          <cell r="U1784">
            <v>2566</v>
          </cell>
          <cell r="V1784" t="str">
            <v>ผบE566</v>
          </cell>
          <cell r="W1784">
            <v>2566</v>
          </cell>
          <cell r="X1784">
            <v>1</v>
          </cell>
          <cell r="Y1784">
            <v>6</v>
          </cell>
          <cell r="Z1784">
            <v>2566</v>
          </cell>
          <cell r="AA1784"/>
          <cell r="AB1784"/>
          <cell r="AC1784"/>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นายสุรวัช ฟ้ากุศล</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2628</v>
          </cell>
          <cell r="C1785">
            <v>1780</v>
          </cell>
          <cell r="D1785"/>
          <cell r="E1785"/>
          <cell r="F1785"/>
          <cell r="G1785">
            <v>800130282687</v>
          </cell>
          <cell r="H1785" t="str">
            <v>นางสาว</v>
          </cell>
          <cell r="I1785" t="str">
            <v>จุฑามาศ</v>
          </cell>
          <cell r="J1785" t="str">
            <v>แก้วภา</v>
          </cell>
          <cell r="K1785" t="str">
            <v>1-5009-00200-74-3</v>
          </cell>
          <cell r="L1785" t="str">
            <v>ฝาง</v>
          </cell>
          <cell r="M1785" t="str">
            <v>เชียงใหม่ 2</v>
          </cell>
          <cell r="N1785">
            <v>8</v>
          </cell>
          <cell r="O1785"/>
          <cell r="P1785"/>
          <cell r="Q1785"/>
          <cell r="R1785"/>
          <cell r="S1785" t="str">
            <v>จังหวัดฝาง</v>
          </cell>
          <cell r="T1785" t="str">
            <v>ผบE1241</v>
          </cell>
          <cell r="U1785">
            <v>2566</v>
          </cell>
          <cell r="V1785" t="str">
            <v>ผบE1473</v>
          </cell>
          <cell r="W1785">
            <v>2566</v>
          </cell>
          <cell r="X1785"/>
          <cell r="Y1785"/>
          <cell r="Z1785"/>
          <cell r="AA1785">
            <v>28</v>
          </cell>
          <cell r="AB1785">
            <v>11</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นางสาวจุฑามาศ แก้วภา</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2629</v>
          </cell>
          <cell r="C1786">
            <v>1781</v>
          </cell>
          <cell r="D1786"/>
          <cell r="E1786"/>
          <cell r="F1786"/>
          <cell r="G1786">
            <v>800070648285</v>
          </cell>
          <cell r="H1786" t="str">
            <v>นาย</v>
          </cell>
          <cell r="I1786" t="str">
            <v>สิงหลกะ</v>
          </cell>
          <cell r="J1786" t="str">
            <v>สืบท้าว</v>
          </cell>
          <cell r="K1786" t="str">
            <v>1 3503 00049 10 8</v>
          </cell>
          <cell r="L1786" t="str">
            <v>ไชยปราการ</v>
          </cell>
          <cell r="M1786" t="str">
            <v>เชียงใหม่ 2</v>
          </cell>
          <cell r="N1786">
            <v>8</v>
          </cell>
          <cell r="O1786"/>
          <cell r="P1786"/>
          <cell r="Q1786"/>
          <cell r="R1786"/>
          <cell r="S1786" t="str">
            <v>แขวงเชียงใหม่</v>
          </cell>
          <cell r="T1786" t="str">
            <v>ผบE55</v>
          </cell>
          <cell r="U1786">
            <v>2566</v>
          </cell>
          <cell r="V1786" t="str">
            <v>ผบE1812</v>
          </cell>
          <cell r="W1786">
            <v>2566</v>
          </cell>
          <cell r="X1786"/>
          <cell r="Y1786"/>
          <cell r="Z1786"/>
          <cell r="AA1786">
            <v>13</v>
          </cell>
          <cell r="AB1786">
            <v>3</v>
          </cell>
          <cell r="AC1786">
            <v>2566</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นายสิงหลกะ สืบท้าว</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2630</v>
          </cell>
          <cell r="C1787">
            <v>1782</v>
          </cell>
          <cell r="D1787"/>
          <cell r="E1787"/>
          <cell r="F1787"/>
          <cell r="G1787">
            <v>800030283462</v>
          </cell>
          <cell r="H1787" t="str">
            <v>นาง</v>
          </cell>
          <cell r="I1787" t="str">
            <v>พิกุล</v>
          </cell>
          <cell r="J1787" t="str">
            <v>ปวงคำ</v>
          </cell>
          <cell r="K1787" t="str">
            <v>3-5009-00523-71-9</v>
          </cell>
          <cell r="L1787" t="str">
            <v>ฝาง</v>
          </cell>
          <cell r="M1787" t="str">
            <v>เชียงใหม่ 2</v>
          </cell>
          <cell r="N1787">
            <v>8</v>
          </cell>
          <cell r="O1787"/>
          <cell r="P1787"/>
          <cell r="Q1787"/>
          <cell r="R1787"/>
          <cell r="S1787" t="str">
            <v>จังหวัดฮอด</v>
          </cell>
          <cell r="T1787" t="str">
            <v>ผบ.603</v>
          </cell>
          <cell r="U1787">
            <v>2557</v>
          </cell>
          <cell r="V1787" t="str">
            <v>ผบE721</v>
          </cell>
          <cell r="W1787">
            <v>2567</v>
          </cell>
          <cell r="X1787"/>
          <cell r="Y1787"/>
          <cell r="Z1787"/>
          <cell r="AA1787">
            <v>7</v>
          </cell>
          <cell r="AB1787">
            <v>10</v>
          </cell>
          <cell r="AC1787">
            <v>2557</v>
          </cell>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นางพิกุล ปวงคำ</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2631</v>
          </cell>
          <cell r="C1788">
            <v>1783</v>
          </cell>
          <cell r="D1788"/>
          <cell r="E1788"/>
          <cell r="F1788"/>
          <cell r="G1788">
            <v>800120934800</v>
          </cell>
          <cell r="H1788" t="str">
            <v>นางสาว</v>
          </cell>
          <cell r="I1788" t="str">
            <v>สาระภี</v>
          </cell>
          <cell r="J1788" t="str">
            <v>สีสมหรือยะตุ้ย</v>
          </cell>
          <cell r="K1788">
            <v>1529900979226</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ผบE5356</v>
          </cell>
          <cell r="U1788">
            <v>2565</v>
          </cell>
          <cell r="V1788" t="str">
            <v>ผบE8585</v>
          </cell>
          <cell r="W1788">
            <v>2565</v>
          </cell>
          <cell r="X1788">
            <v>29</v>
          </cell>
          <cell r="Y1788">
            <v>11</v>
          </cell>
          <cell r="Z1788">
            <v>2565</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นางสาวสาระภี สีสมหรือยะตุ้ย</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2632</v>
          </cell>
          <cell r="C1789">
            <v>1784</v>
          </cell>
          <cell r="D1789"/>
          <cell r="E1789"/>
          <cell r="F1789"/>
          <cell r="G1789">
            <v>800121336070</v>
          </cell>
          <cell r="H1789" t="str">
            <v>นาย</v>
          </cell>
          <cell r="I1789" t="str">
            <v>พรมงคล</v>
          </cell>
          <cell r="J1789" t="str">
            <v>ตาแก้ว</v>
          </cell>
          <cell r="K1789">
            <v>1509901713581</v>
          </cell>
          <cell r="L1789" t="str">
            <v>เซ็นทรัล แอร์พอร์ต พลาซ่า เชียงใหม่</v>
          </cell>
          <cell r="M1789" t="str">
            <v>เชียงใหม่ 1</v>
          </cell>
          <cell r="N1789">
            <v>8</v>
          </cell>
          <cell r="O1789"/>
          <cell r="P1789"/>
          <cell r="Q1789"/>
          <cell r="R1789"/>
          <cell r="S1789" t="str">
            <v>แขวงเชียงใหม่</v>
          </cell>
          <cell r="T1789" t="str">
            <v>ผบE5353</v>
          </cell>
          <cell r="U1789">
            <v>2565</v>
          </cell>
          <cell r="V1789" t="str">
            <v>ผบE311</v>
          </cell>
          <cell r="W1789">
            <v>2566</v>
          </cell>
          <cell r="X1789">
            <v>23</v>
          </cell>
          <cell r="Y1789">
            <v>1</v>
          </cell>
          <cell r="Z1789">
            <v>2566</v>
          </cell>
          <cell r="AA1789"/>
          <cell r="AB1789"/>
          <cell r="AC1789"/>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นายพรมงคล ตาแก้ว</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2633</v>
          </cell>
          <cell r="C1790">
            <v>1785</v>
          </cell>
          <cell r="D1790"/>
          <cell r="E1790"/>
          <cell r="F1790"/>
          <cell r="G1790">
            <v>800013237402</v>
          </cell>
          <cell r="H1790" t="str">
            <v>นางสาว</v>
          </cell>
          <cell r="I1790" t="str">
            <v>นันทิยา</v>
          </cell>
          <cell r="J1790" t="str">
            <v>นวฐิติกุล</v>
          </cell>
          <cell r="K1790" t="str">
            <v>3-5701-01673-34-5</v>
          </cell>
          <cell r="L1790" t="str">
            <v>ท่าแพ</v>
          </cell>
          <cell r="M1790" t="str">
            <v>เชียงใหม่ 1</v>
          </cell>
          <cell r="N1790">
            <v>8</v>
          </cell>
          <cell r="O1790"/>
          <cell r="P1790"/>
          <cell r="Q1790"/>
          <cell r="R1790"/>
          <cell r="S1790" t="str">
            <v>จังหวัดเชียงใหม่</v>
          </cell>
          <cell r="T1790" t="str">
            <v>ผบ1244</v>
          </cell>
          <cell r="U1790">
            <v>2561</v>
          </cell>
          <cell r="V1790" t="str">
            <v>ผบ1730</v>
          </cell>
          <cell r="W1790">
            <v>2561</v>
          </cell>
          <cell r="X1790"/>
          <cell r="Y1790"/>
          <cell r="Z1790"/>
          <cell r="AA1790">
            <v>26</v>
          </cell>
          <cell r="AB1790">
            <v>7</v>
          </cell>
          <cell r="AC1790">
            <v>2561</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นางสาวนันทิยา นวฐิติกุล</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2634</v>
          </cell>
          <cell r="C1791">
            <v>1786</v>
          </cell>
          <cell r="D1791"/>
          <cell r="E1791"/>
          <cell r="F1791"/>
          <cell r="G1791">
            <v>800038185768</v>
          </cell>
          <cell r="H1791" t="str">
            <v>นาย</v>
          </cell>
          <cell r="I1791" t="str">
            <v>ณัฐวัฒน์</v>
          </cell>
          <cell r="J1791" t="str">
            <v>วรเมธากร</v>
          </cell>
          <cell r="K1791" t="str">
            <v>1-5099-00538-23-8</v>
          </cell>
          <cell r="L1791" t="str">
            <v>ท่าแพ</v>
          </cell>
          <cell r="M1791" t="str">
            <v>เชียงใหม่ 1</v>
          </cell>
          <cell r="N1791">
            <v>8</v>
          </cell>
          <cell r="O1791"/>
          <cell r="P1791"/>
          <cell r="Q1791"/>
          <cell r="R1791"/>
          <cell r="S1791" t="str">
            <v>แขวงเชียงใหม่</v>
          </cell>
          <cell r="T1791" t="str">
            <v>ผบ.4830</v>
          </cell>
          <cell r="U1791">
            <v>2562</v>
          </cell>
          <cell r="V1791" t="str">
            <v>ผบ.4990</v>
          </cell>
          <cell r="W1791">
            <v>2562</v>
          </cell>
          <cell r="X1791"/>
          <cell r="Y1791"/>
          <cell r="Z1791"/>
          <cell r="AA1791">
            <v>16</v>
          </cell>
          <cell r="AB1791">
            <v>6</v>
          </cell>
          <cell r="AC1791">
            <v>2562</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นายณัฐวัฒน์ วรเมธากร</v>
          </cell>
          <cell r="BM1791">
            <v>0</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2635</v>
          </cell>
          <cell r="C1792">
            <v>1787</v>
          </cell>
          <cell r="D1792"/>
          <cell r="E1792"/>
          <cell r="F1792"/>
          <cell r="G1792">
            <v>800052127449</v>
          </cell>
          <cell r="H1792" t="str">
            <v>นาย</v>
          </cell>
          <cell r="I1792" t="str">
            <v>ดาวชัย</v>
          </cell>
          <cell r="J1792" t="str">
            <v>สุกันทา</v>
          </cell>
          <cell r="K1792" t="str">
            <v>3-5019-00289-70-9</v>
          </cell>
          <cell r="L1792" t="str">
            <v>สารภี</v>
          </cell>
          <cell r="M1792" t="str">
            <v>เชียงใหม่ 3</v>
          </cell>
          <cell r="N1792">
            <v>8</v>
          </cell>
          <cell r="O1792" t="str">
            <v>สินเชื่อธนาคารประชาชน</v>
          </cell>
          <cell r="P1792" t="str">
            <v>1.บุคคลค้ำประกัน</v>
          </cell>
          <cell r="Q1792"/>
          <cell r="R1792"/>
          <cell r="S1792" t="str">
            <v>แขวงเชียงใหม่</v>
          </cell>
          <cell r="T1792" t="str">
            <v>ผบE9605</v>
          </cell>
          <cell r="U1792">
            <v>2566</v>
          </cell>
          <cell r="V1792" t="str">
            <v>ผบE10980</v>
          </cell>
          <cell r="W1792">
            <v>2566</v>
          </cell>
          <cell r="X1792"/>
          <cell r="Y1792"/>
          <cell r="Z1792"/>
          <cell r="AA1792">
            <v>17</v>
          </cell>
          <cell r="AB1792">
            <v>11</v>
          </cell>
          <cell r="AC1792">
            <v>2566</v>
          </cell>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นายดาวชัย สุกันทา</v>
          </cell>
          <cell r="BM1792">
            <v>888166010339</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2636</v>
          </cell>
          <cell r="C1793">
            <v>1788</v>
          </cell>
          <cell r="D1793"/>
          <cell r="E1793"/>
          <cell r="F1793"/>
          <cell r="G1793">
            <v>800087714260</v>
          </cell>
          <cell r="H1793" t="str">
            <v>นาย</v>
          </cell>
          <cell r="I1793" t="str">
            <v>ทีแป</v>
          </cell>
          <cell r="J1793" t="str">
            <v>จารุเมธาวี</v>
          </cell>
          <cell r="K1793" t="str">
            <v>3-5003-00105-99-1</v>
          </cell>
          <cell r="L1793" t="str">
            <v>แม่แจ่ม</v>
          </cell>
          <cell r="M1793" t="str">
            <v>เชียงใหม่ 3</v>
          </cell>
          <cell r="N1793">
            <v>8</v>
          </cell>
          <cell r="O1793"/>
          <cell r="P1793"/>
          <cell r="Q1793"/>
          <cell r="R1793"/>
          <cell r="S1793" t="str">
            <v>จังหวัดฮอด</v>
          </cell>
          <cell r="T1793" t="str">
            <v>ผบE715</v>
          </cell>
          <cell r="U1793">
            <v>2566</v>
          </cell>
          <cell r="V1793" t="str">
            <v>ผบE898</v>
          </cell>
          <cell r="W1793">
            <v>2566</v>
          </cell>
          <cell r="X1793"/>
          <cell r="Y1793"/>
          <cell r="Z1793"/>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นายทีแป จารุเมธาวี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2637</v>
          </cell>
          <cell r="C1794">
            <v>1789</v>
          </cell>
          <cell r="D1794"/>
          <cell r="E1794"/>
          <cell r="F1794"/>
          <cell r="G1794">
            <v>843052005547</v>
          </cell>
          <cell r="H1794" t="str">
            <v>นาย</v>
          </cell>
          <cell r="I1794" t="str">
            <v>สุขคำ</v>
          </cell>
          <cell r="J1794" t="str">
            <v>ป๊อกแก้ว</v>
          </cell>
          <cell r="K1794" t="str">
            <v>3 5011 00244 34 4</v>
          </cell>
          <cell r="L1794" t="str">
            <v>หนองหอย</v>
          </cell>
          <cell r="M1794" t="str">
            <v>เชียงใหม่ 1</v>
          </cell>
          <cell r="N1794">
            <v>8</v>
          </cell>
          <cell r="O1794"/>
          <cell r="P1794"/>
          <cell r="Q1794"/>
          <cell r="R1794"/>
          <cell r="S1794" t="str">
            <v>จังหวัดเชียงใหม่</v>
          </cell>
          <cell r="T1794" t="str">
            <v>ผบE1518</v>
          </cell>
          <cell r="U1794">
            <v>2566</v>
          </cell>
          <cell r="V1794" t="str">
            <v>ผบE1902</v>
          </cell>
          <cell r="W1794">
            <v>2566</v>
          </cell>
          <cell r="X1794">
            <v>16</v>
          </cell>
          <cell r="Y1794">
            <v>10</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นายสุขคำ ป๊อกแก้ว</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2638</v>
          </cell>
          <cell r="C1795">
            <v>1790</v>
          </cell>
          <cell r="D1795"/>
          <cell r="E1795"/>
          <cell r="F1795"/>
          <cell r="G1795">
            <v>800087714468</v>
          </cell>
          <cell r="H1795" t="str">
            <v>นาย</v>
          </cell>
          <cell r="I1795" t="str">
            <v>ยุทรพัทธ์</v>
          </cell>
          <cell r="J1795" t="str">
            <v>พรพชรเดช</v>
          </cell>
          <cell r="K1795" t="str">
            <v>2-5003-00016-64-8</v>
          </cell>
          <cell r="L1795" t="str">
            <v>แม่แจ่ม</v>
          </cell>
          <cell r="M1795" t="str">
            <v>เชียงใหม่ 3</v>
          </cell>
          <cell r="N1795">
            <v>8</v>
          </cell>
          <cell r="O1795"/>
          <cell r="P1795"/>
          <cell r="Q1795"/>
          <cell r="R1795"/>
          <cell r="S1795" t="str">
            <v>จังหวัดฮอด</v>
          </cell>
          <cell r="T1795" t="str">
            <v>ผบE707</v>
          </cell>
          <cell r="U1795">
            <v>2566</v>
          </cell>
          <cell r="V1795" t="str">
            <v>ผบE897</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นายยุทรพัทธ์ พรพชรเดช</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2639</v>
          </cell>
          <cell r="C1796">
            <v>1791</v>
          </cell>
          <cell r="D1796"/>
          <cell r="E1796"/>
          <cell r="F1796"/>
          <cell r="G1796">
            <v>800068913345</v>
          </cell>
          <cell r="H1796" t="str">
            <v>นางสาว</v>
          </cell>
          <cell r="I1796" t="str">
            <v>ชุลีมาส</v>
          </cell>
          <cell r="J1796" t="str">
            <v>บุญเทียม</v>
          </cell>
          <cell r="K1796" t="str">
            <v>1-5003-00016-88-7</v>
          </cell>
          <cell r="L1796" t="str">
            <v>แม่แจ่ม</v>
          </cell>
          <cell r="M1796" t="str">
            <v>เชียงใหม่ 3</v>
          </cell>
          <cell r="N1796">
            <v>8</v>
          </cell>
          <cell r="O1796"/>
          <cell r="P1796"/>
          <cell r="Q1796"/>
          <cell r="R1796"/>
          <cell r="S1796" t="str">
            <v>จังหวัดฮอด</v>
          </cell>
          <cell r="T1796" t="str">
            <v>ผบE720</v>
          </cell>
          <cell r="U1796">
            <v>2566</v>
          </cell>
          <cell r="V1796" t="str">
            <v>ผบE904</v>
          </cell>
          <cell r="W1796">
            <v>2566</v>
          </cell>
          <cell r="X1796">
            <v>26</v>
          </cell>
          <cell r="Y1796">
            <v>7</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นางสาวชุลีมาส บุญเทียม</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2640</v>
          </cell>
          <cell r="C1797">
            <v>1792</v>
          </cell>
          <cell r="D1797"/>
          <cell r="E1797"/>
          <cell r="F1797"/>
          <cell r="G1797">
            <v>800058546105</v>
          </cell>
          <cell r="H1797" t="str">
            <v>นาย</v>
          </cell>
          <cell r="I1797" t="str">
            <v>ณัฐวุฒิ</v>
          </cell>
          <cell r="J1797" t="str">
            <v>สุนันตา</v>
          </cell>
          <cell r="K1797" t="str">
            <v>1-5003-00106-49-5</v>
          </cell>
          <cell r="L1797" t="str">
            <v>แม่แจ่ม</v>
          </cell>
          <cell r="M1797" t="str">
            <v>เชียงใหม่ 3</v>
          </cell>
          <cell r="N1797">
            <v>8</v>
          </cell>
          <cell r="O1797"/>
          <cell r="P1797"/>
          <cell r="Q1797"/>
          <cell r="R1797"/>
          <cell r="S1797" t="str">
            <v>แขวงเชียงใหม่</v>
          </cell>
          <cell r="T1797" t="str">
            <v>ผบE6890</v>
          </cell>
          <cell r="U1797">
            <v>2566</v>
          </cell>
          <cell r="V1797" t="str">
            <v>ผบE11045</v>
          </cell>
          <cell r="W1797">
            <v>2566</v>
          </cell>
          <cell r="X1797">
            <v>20</v>
          </cell>
          <cell r="Y1797">
            <v>11</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นายณัฐวุฒิ สุนันตา</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2641</v>
          </cell>
          <cell r="C1798">
            <v>1793</v>
          </cell>
          <cell r="D1798"/>
          <cell r="E1798"/>
          <cell r="F1798"/>
          <cell r="G1798">
            <v>800074624860</v>
          </cell>
          <cell r="H1798" t="str">
            <v>นาย</v>
          </cell>
          <cell r="I1798" t="str">
            <v>สุทัศน์</v>
          </cell>
          <cell r="J1798" t="str">
            <v>ยงศักดิ์วัฒน์</v>
          </cell>
          <cell r="K1798" t="str">
            <v>3-5003-00383-34-7</v>
          </cell>
          <cell r="L1798" t="str">
            <v>แม่แจ่ม</v>
          </cell>
          <cell r="M1798" t="str">
            <v>เชียงใหม่ 3</v>
          </cell>
          <cell r="N1798">
            <v>8</v>
          </cell>
          <cell r="O1798"/>
          <cell r="P1798"/>
          <cell r="Q1798"/>
          <cell r="R1798"/>
          <cell r="S1798" t="str">
            <v>จังหวัดฮอด</v>
          </cell>
          <cell r="T1798" t="str">
            <v>ผบE710</v>
          </cell>
          <cell r="U1798">
            <v>2566</v>
          </cell>
          <cell r="V1798" t="str">
            <v>ผบE901</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นายสุทัศน์ ยงศักดิ์วัฒน์</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2642</v>
          </cell>
          <cell r="C1799">
            <v>1794</v>
          </cell>
          <cell r="D1799"/>
          <cell r="E1799"/>
          <cell r="F1799"/>
          <cell r="G1799">
            <v>800041303580</v>
          </cell>
          <cell r="H1799" t="str">
            <v>นางสาว</v>
          </cell>
          <cell r="I1799" t="str">
            <v>จันทร์</v>
          </cell>
          <cell r="J1799" t="str">
            <v>เป็งติ๊บ</v>
          </cell>
          <cell r="K1799" t="str">
            <v>3-5017-00199-03-0</v>
          </cell>
          <cell r="L1799" t="str">
            <v>ดอยเต่า</v>
          </cell>
          <cell r="M1799" t="str">
            <v>เชียงใหม่ 3</v>
          </cell>
          <cell r="N1799">
            <v>8</v>
          </cell>
          <cell r="O1799"/>
          <cell r="P1799"/>
          <cell r="Q1799"/>
          <cell r="R1799"/>
          <cell r="S1799" t="str">
            <v>จังหวัดฮอด</v>
          </cell>
          <cell r="T1799" t="str">
            <v>ผบE719</v>
          </cell>
          <cell r="U1799">
            <v>2566</v>
          </cell>
          <cell r="V1799" t="str">
            <v>ผบE899</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นางสาวจันทร์ เป็งติ๊บ</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2643</v>
          </cell>
          <cell r="C1800">
            <v>1795</v>
          </cell>
          <cell r="D1800"/>
          <cell r="E1800"/>
          <cell r="F1800"/>
          <cell r="G1800">
            <v>800040741202</v>
          </cell>
          <cell r="H1800" t="str">
            <v>นางสาว</v>
          </cell>
          <cell r="I1800" t="str">
            <v>นันทัชพร</v>
          </cell>
          <cell r="J1800" t="str">
            <v>ไหวยะ</v>
          </cell>
          <cell r="K1800" t="str">
            <v>1-5017-00007-64-9</v>
          </cell>
          <cell r="L1800" t="str">
            <v>ดอยเต่า</v>
          </cell>
          <cell r="M1800" t="str">
            <v>เชียงใหม่ 3</v>
          </cell>
          <cell r="N1800">
            <v>8</v>
          </cell>
          <cell r="O1800" t="str">
            <v>สินเชื่อพัฒนาองค์กรชุมชน (รายบุคคล)</v>
          </cell>
          <cell r="P1800" t="str">
            <v>1.บุคคลค้ำประกัน</v>
          </cell>
          <cell r="Q1800"/>
          <cell r="R1800"/>
          <cell r="S1800" t="str">
            <v>จังหวัดฮอด</v>
          </cell>
          <cell r="T1800" t="str">
            <v>ผบE712</v>
          </cell>
          <cell r="U1800">
            <v>2566</v>
          </cell>
          <cell r="V1800" t="str">
            <v>ผบE902</v>
          </cell>
          <cell r="W1800">
            <v>2566</v>
          </cell>
          <cell r="X1800">
            <v>26</v>
          </cell>
          <cell r="Y1800">
            <v>7</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นางสาวนันทัชพร ไหวยะ</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2644</v>
          </cell>
          <cell r="C1801">
            <v>1796</v>
          </cell>
          <cell r="D1801"/>
          <cell r="E1801"/>
          <cell r="F1801"/>
          <cell r="G1801">
            <v>800018455710</v>
          </cell>
          <cell r="H1801" t="str">
            <v>นาย</v>
          </cell>
          <cell r="I1801" t="str">
            <v>สุวิวัตร</v>
          </cell>
          <cell r="J1801" t="str">
            <v>พุทธา</v>
          </cell>
          <cell r="K1801" t="str">
            <v>3-3411-00744-93-4</v>
          </cell>
          <cell r="L1801" t="str">
            <v>ดอยเต่า</v>
          </cell>
          <cell r="M1801" t="str">
            <v>เชียงใหม่ 3</v>
          </cell>
          <cell r="N1801">
            <v>8</v>
          </cell>
          <cell r="O1801" t="str">
            <v>สินเชื่อพัฒนาองค์กรชุมชน</v>
          </cell>
          <cell r="P1801" t="str">
            <v>1.บุคคลค้ำประกัน</v>
          </cell>
          <cell r="Q1801"/>
          <cell r="R1801"/>
          <cell r="S1801" t="str">
            <v>จังหวัดฮอด</v>
          </cell>
          <cell r="T1801" t="str">
            <v>ผบE856</v>
          </cell>
          <cell r="U1801">
            <v>2566</v>
          </cell>
          <cell r="V1801" t="str">
            <v>ผบE1101</v>
          </cell>
          <cell r="W1801">
            <v>2566</v>
          </cell>
          <cell r="X1801">
            <v>18</v>
          </cell>
          <cell r="Y1801">
            <v>9</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นายสุวิวัตร พุทธา</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2645</v>
          </cell>
          <cell r="C1802">
            <v>1797</v>
          </cell>
          <cell r="D1802"/>
          <cell r="E1802"/>
          <cell r="F1802"/>
          <cell r="G1802">
            <v>800058779797</v>
          </cell>
          <cell r="H1802" t="str">
            <v>นาง</v>
          </cell>
          <cell r="I1802" t="str">
            <v>ธารารัตน์</v>
          </cell>
          <cell r="J1802" t="str">
            <v>ดีคำ</v>
          </cell>
          <cell r="K1802" t="str">
            <v>3-5017-00097-51-2</v>
          </cell>
          <cell r="L1802" t="str">
            <v>ดอยเต่า</v>
          </cell>
          <cell r="M1802" t="str">
            <v>เชียงใหม่ 3</v>
          </cell>
          <cell r="N1802">
            <v>8</v>
          </cell>
          <cell r="O1802"/>
          <cell r="P1802"/>
          <cell r="Q1802"/>
          <cell r="R1802"/>
          <cell r="S1802" t="str">
            <v>จังหวัดฮอด</v>
          </cell>
          <cell r="T1802" t="str">
            <v>ผบE718</v>
          </cell>
          <cell r="U1802">
            <v>2566</v>
          </cell>
          <cell r="V1802" t="str">
            <v>ผบE903</v>
          </cell>
          <cell r="W1802">
            <v>2566</v>
          </cell>
          <cell r="X1802">
            <v>26</v>
          </cell>
          <cell r="Y1802">
            <v>7</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นางธารารัตน์ ดีคำ</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2646</v>
          </cell>
          <cell r="C1803">
            <v>1798</v>
          </cell>
          <cell r="D1803"/>
          <cell r="E1803"/>
          <cell r="F1803"/>
          <cell r="G1803">
            <v>800042065428</v>
          </cell>
          <cell r="H1803" t="str">
            <v>นาง</v>
          </cell>
          <cell r="I1803" t="str">
            <v>คริษฐา</v>
          </cell>
          <cell r="J1803" t="str">
            <v>พัฒนไพรงาม</v>
          </cell>
          <cell r="K1803" t="str">
            <v>1-5003-00053-13-8</v>
          </cell>
          <cell r="L1803" t="str">
            <v>อมก๋อย</v>
          </cell>
          <cell r="M1803" t="str">
            <v>เชียงใหม่ 3</v>
          </cell>
          <cell r="N1803">
            <v>8</v>
          </cell>
          <cell r="O1803"/>
          <cell r="P1803"/>
          <cell r="Q1803"/>
          <cell r="R1803"/>
          <cell r="S1803" t="str">
            <v>แขวงเชียงใหม่</v>
          </cell>
          <cell r="T1803" t="str">
            <v>ผบE6885</v>
          </cell>
          <cell r="U1803">
            <v>2566</v>
          </cell>
          <cell r="V1803" t="str">
            <v>ผบE8677</v>
          </cell>
          <cell r="W1803">
            <v>2566</v>
          </cell>
          <cell r="X1803">
            <v>25</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นางคริษฐา พัฒนไพรงาม</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2647</v>
          </cell>
          <cell r="C1804">
            <v>1799</v>
          </cell>
          <cell r="D1804"/>
          <cell r="E1804"/>
          <cell r="F1804"/>
          <cell r="G1804">
            <v>800059596851</v>
          </cell>
          <cell r="H1804" t="str">
            <v>นาย</v>
          </cell>
          <cell r="I1804" t="str">
            <v>บุญมา</v>
          </cell>
          <cell r="J1804" t="str">
            <v>วนาเดชสกุล</v>
          </cell>
          <cell r="K1804" t="str">
            <v>3-5804-00191-94-6</v>
          </cell>
          <cell r="L1804" t="str">
            <v>อมก๋อย</v>
          </cell>
          <cell r="M1804" t="str">
            <v>เชียงใหม่ 3</v>
          </cell>
          <cell r="N1804">
            <v>8</v>
          </cell>
          <cell r="O1804"/>
          <cell r="P1804"/>
          <cell r="Q1804"/>
          <cell r="R1804"/>
          <cell r="S1804" t="str">
            <v>จังหวัดฮอด</v>
          </cell>
          <cell r="T1804" t="str">
            <v>ผบE854</v>
          </cell>
          <cell r="U1804">
            <v>2566</v>
          </cell>
          <cell r="V1804" t="str">
            <v>ผบE1100</v>
          </cell>
          <cell r="W1804">
            <v>2566</v>
          </cell>
          <cell r="X1804">
            <v>18</v>
          </cell>
          <cell r="Y1804">
            <v>9</v>
          </cell>
          <cell r="Z1804">
            <v>2566</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นายบุญมา วนาเดชสกุล</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2648</v>
          </cell>
          <cell r="C1805">
            <v>1800</v>
          </cell>
          <cell r="D1805"/>
          <cell r="E1805"/>
          <cell r="F1805"/>
          <cell r="G1805">
            <v>800080824785</v>
          </cell>
          <cell r="H1805" t="str">
            <v>นาง</v>
          </cell>
          <cell r="I1805" t="str">
            <v>ธีธิดา</v>
          </cell>
          <cell r="J1805" t="str">
            <v>มาคำ</v>
          </cell>
          <cell r="K1805">
            <v>3501800008112</v>
          </cell>
          <cell r="L1805" t="str">
            <v>อมก๋อย</v>
          </cell>
          <cell r="M1805" t="str">
            <v>เชียงใหม่ 3</v>
          </cell>
          <cell r="N1805">
            <v>8</v>
          </cell>
          <cell r="O1805"/>
          <cell r="P1805"/>
          <cell r="Q1805"/>
          <cell r="R1805"/>
          <cell r="S1805" t="str">
            <v>จังหวัดฮอด</v>
          </cell>
          <cell r="T1805" t="str">
            <v>ผบE800</v>
          </cell>
          <cell r="U1805">
            <v>2565</v>
          </cell>
          <cell r="V1805" t="str">
            <v>ผบE900</v>
          </cell>
          <cell r="W1805">
            <v>2565</v>
          </cell>
          <cell r="X1805">
            <v>22</v>
          </cell>
          <cell r="Y1805">
            <v>11</v>
          </cell>
          <cell r="Z1805">
            <v>2565</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นางธีธิดา มาคำ</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2649</v>
          </cell>
          <cell r="C1806">
            <v>1801</v>
          </cell>
          <cell r="D1806"/>
          <cell r="E1806"/>
          <cell r="F1806"/>
          <cell r="G1806" t="str">
            <v>821951005494
800143478884</v>
          </cell>
          <cell r="H1806" t="str">
            <v>นาง</v>
          </cell>
          <cell r="I1806" t="str">
            <v>สุนทรี</v>
          </cell>
          <cell r="J1806" t="str">
            <v>พานิชเจริญ</v>
          </cell>
          <cell r="K1806" t="str">
            <v>3-2103-00570-17-4</v>
          </cell>
          <cell r="L1806" t="str">
            <v>สันกำแพง</v>
          </cell>
          <cell r="M1806" t="str">
            <v>เชียงใหม่ 3</v>
          </cell>
          <cell r="N1806">
            <v>8</v>
          </cell>
          <cell r="O1806"/>
          <cell r="P1806"/>
          <cell r="Q1806"/>
          <cell r="R1806"/>
          <cell r="S1806" t="str">
            <v>แขวงเชียงใหม่</v>
          </cell>
          <cell r="T1806" t="str">
            <v>ผบE1469</v>
          </cell>
          <cell r="U1806">
            <v>2566</v>
          </cell>
          <cell r="V1806" t="str">
            <v>ผบE5007</v>
          </cell>
          <cell r="W1806">
            <v>2566</v>
          </cell>
          <cell r="X1806">
            <v>26</v>
          </cell>
          <cell r="Y1806">
            <v>6</v>
          </cell>
          <cell r="Z1806">
            <v>2566</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นางสุนทรี พานิชเจริญ</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2650</v>
          </cell>
          <cell r="C1807">
            <v>1802</v>
          </cell>
          <cell r="D1807"/>
          <cell r="E1807"/>
          <cell r="F1807"/>
          <cell r="G1807">
            <v>800068831836</v>
          </cell>
          <cell r="H1807" t="str">
            <v>นาง</v>
          </cell>
          <cell r="I1807" t="str">
            <v>อารี</v>
          </cell>
          <cell r="J1807" t="str">
            <v>เนตรคำยวง</v>
          </cell>
          <cell r="K1807" t="str">
            <v>3-5012-00361-39-3</v>
          </cell>
          <cell r="L1807" t="str">
            <v>สันป่าตอง</v>
          </cell>
          <cell r="M1807" t="str">
            <v>เชียงใหม่ 3</v>
          </cell>
          <cell r="N1807">
            <v>8</v>
          </cell>
          <cell r="O1807"/>
          <cell r="P1807"/>
          <cell r="Q1807"/>
          <cell r="R1807"/>
          <cell r="S1807" t="str">
            <v>แขวงเชียงใหม่</v>
          </cell>
          <cell r="T1807" t="str">
            <v>ผบE8963</v>
          </cell>
          <cell r="U1807">
            <v>2566</v>
          </cell>
          <cell r="V1807" t="str">
            <v>ผบE260</v>
          </cell>
          <cell r="W1807">
            <v>2567</v>
          </cell>
          <cell r="X1807">
            <v>16</v>
          </cell>
          <cell r="Y1807">
            <v>1</v>
          </cell>
          <cell r="Z1807">
            <v>2567</v>
          </cell>
          <cell r="AA1807"/>
          <cell r="AB1807"/>
          <cell r="AC1807"/>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นางอารี เนตรคำยวง</v>
          </cell>
          <cell r="BM1807">
            <v>0</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2651</v>
          </cell>
          <cell r="C1808">
            <v>1802</v>
          </cell>
          <cell r="D1808"/>
          <cell r="E1808"/>
          <cell r="F1808"/>
          <cell r="G1808">
            <v>800094127241</v>
          </cell>
          <cell r="H1808" t="str">
            <v>นาย</v>
          </cell>
          <cell r="I1808" t="str">
            <v>ธนัช</v>
          </cell>
          <cell r="J1808" t="str">
            <v>สุวรรณโฉม</v>
          </cell>
          <cell r="K1808" t="str">
            <v>3-6407-00012-73-6</v>
          </cell>
          <cell r="L1808" t="str">
            <v>สันป่าตอง</v>
          </cell>
          <cell r="M1808" t="str">
            <v>เชียงใหม่ 3</v>
          </cell>
          <cell r="N1808">
            <v>8</v>
          </cell>
          <cell r="O1808" t="str">
            <v>สินเชื่อธนาคารประชาชน</v>
          </cell>
          <cell r="P1808" t="str">
            <v>1.บุคคลค้ำประกัน</v>
          </cell>
          <cell r="Q1808"/>
          <cell r="R1808"/>
          <cell r="S1808" t="str">
            <v>แขวงเชียงใหม่</v>
          </cell>
          <cell r="T1808" t="str">
            <v>ผบE8962</v>
          </cell>
          <cell r="U1808">
            <v>2566</v>
          </cell>
          <cell r="V1808" t="str">
            <v>ผบE11123</v>
          </cell>
          <cell r="W1808">
            <v>2566</v>
          </cell>
          <cell r="X1808"/>
          <cell r="Y1808"/>
          <cell r="Z1808"/>
          <cell r="AA1808">
            <v>21</v>
          </cell>
          <cell r="AB1808">
            <v>11</v>
          </cell>
          <cell r="AC1808">
            <v>2566</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นายธนัช สุวรรณโฉม</v>
          </cell>
          <cell r="BM1808">
            <v>888166010308</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2652</v>
          </cell>
          <cell r="C1809">
            <v>1803</v>
          </cell>
          <cell r="D1809"/>
          <cell r="E1809"/>
          <cell r="F1809"/>
          <cell r="G1809">
            <v>800069706003</v>
          </cell>
          <cell r="H1809" t="str">
            <v>นางสาว</v>
          </cell>
          <cell r="I1809" t="str">
            <v>นฤมล</v>
          </cell>
          <cell r="J1809" t="str">
            <v>พรมเทศ</v>
          </cell>
          <cell r="K1809" t="str">
            <v>1-5601-00127-98-7</v>
          </cell>
          <cell r="L1809" t="str">
            <v>เซ็นทรัล แอร์พอร์ต พลาซ่า เชียงใหม่</v>
          </cell>
          <cell r="M1809" t="str">
            <v>เชียงใหม่ 1</v>
          </cell>
          <cell r="N1809">
            <v>8</v>
          </cell>
          <cell r="O1809" t="str">
            <v>ธนาคารประชาชน</v>
          </cell>
          <cell r="P1809" t="str">
            <v>2.หลักทรัพย์ค้ำประกัน</v>
          </cell>
          <cell r="Q1809">
            <v>78542.460000000006</v>
          </cell>
          <cell r="R1809">
            <v>25963.72</v>
          </cell>
          <cell r="S1809" t="str">
            <v>จังหวัดพะเยา</v>
          </cell>
          <cell r="T1809" t="str">
            <v>ผบ3307</v>
          </cell>
          <cell r="U1809">
            <v>2562</v>
          </cell>
          <cell r="V1809" t="str">
            <v>ผบ108</v>
          </cell>
          <cell r="W1809">
            <v>2563</v>
          </cell>
          <cell r="X1809"/>
          <cell r="Y1809"/>
          <cell r="Z1809"/>
          <cell r="AA1809">
            <v>28</v>
          </cell>
          <cell r="AB1809">
            <v>1</v>
          </cell>
          <cell r="AC1809">
            <v>2563</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นางสาวนฤมล พรมเทศ</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2653</v>
          </cell>
          <cell r="C1810">
            <v>1804</v>
          </cell>
          <cell r="D1810"/>
          <cell r="E1810"/>
          <cell r="F1810"/>
          <cell r="G1810"/>
          <cell r="H1810" t="str">
            <v>นาย</v>
          </cell>
          <cell r="I1810" t="str">
            <v>สถาพร</v>
          </cell>
          <cell r="J1810" t="str">
            <v>อินเป็ง</v>
          </cell>
          <cell r="K1810" t="str">
            <v>3-5015-00448-25-7</v>
          </cell>
          <cell r="L1810" t="str">
            <v>บิ๊กซี หางดง</v>
          </cell>
          <cell r="M1810" t="str">
            <v>เชียงใหม่ 3</v>
          </cell>
          <cell r="N1810">
            <v>8</v>
          </cell>
          <cell r="O1810"/>
          <cell r="P1810"/>
          <cell r="Q1810"/>
          <cell r="R1810"/>
          <cell r="S1810" t="str">
            <v>แขวงเชียงใหม่</v>
          </cell>
          <cell r="T1810" t="str">
            <v>ผบE320</v>
          </cell>
          <cell r="U1810">
            <v>2566</v>
          </cell>
          <cell r="V1810" t="str">
            <v>ผบE3636</v>
          </cell>
          <cell r="W1810">
            <v>2566</v>
          </cell>
          <cell r="X1810"/>
          <cell r="Y1810"/>
          <cell r="Z1810"/>
          <cell r="AA1810">
            <v>23</v>
          </cell>
          <cell r="AB1810">
            <v>5</v>
          </cell>
          <cell r="AC1810">
            <v>2566</v>
          </cell>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นายสถาพร อินเป็ง</v>
          </cell>
          <cell r="BM1810">
            <v>800100167538</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2654</v>
          </cell>
          <cell r="C1811">
            <v>1805</v>
          </cell>
          <cell r="D1811">
            <v>7</v>
          </cell>
          <cell r="E1811">
            <v>6</v>
          </cell>
          <cell r="F1811">
            <v>2567</v>
          </cell>
          <cell r="G1811">
            <v>800087545292</v>
          </cell>
          <cell r="H1811" t="str">
            <v>นาย</v>
          </cell>
          <cell r="I1811" t="str">
            <v>อุทัย</v>
          </cell>
          <cell r="J1811" t="str">
            <v>ภู่ภักดี</v>
          </cell>
          <cell r="K1811" t="str">
            <v>5-6004-00004-43-2</v>
          </cell>
          <cell r="L1811" t="str">
            <v>สันกำแพง</v>
          </cell>
          <cell r="M1811" t="str">
            <v>เชียงใหม่ 3</v>
          </cell>
          <cell r="N1811">
            <v>8</v>
          </cell>
          <cell r="O1811"/>
          <cell r="P1811"/>
          <cell r="Q1811"/>
          <cell r="R1811"/>
          <cell r="S1811" t="str">
            <v>แขวงเชียงใหม่</v>
          </cell>
          <cell r="T1811" t="str">
            <v>ผบE545</v>
          </cell>
          <cell r="U1811">
            <v>2563</v>
          </cell>
          <cell r="V1811" t="str">
            <v>ผบE1066</v>
          </cell>
          <cell r="W1811">
            <v>2563</v>
          </cell>
          <cell r="X1811">
            <v>21</v>
          </cell>
          <cell r="Y1811">
            <v>9</v>
          </cell>
          <cell r="Z1811">
            <v>2563</v>
          </cell>
          <cell r="AA1811"/>
          <cell r="AB1811"/>
          <cell r="AC1811"/>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นายอุทัย ภู่ภักดี</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2655</v>
          </cell>
          <cell r="C1812">
            <v>1806</v>
          </cell>
          <cell r="D1812">
            <v>7</v>
          </cell>
          <cell r="E1812">
            <v>6</v>
          </cell>
          <cell r="F1812">
            <v>2567</v>
          </cell>
          <cell r="G1812">
            <v>821952012143</v>
          </cell>
          <cell r="H1812" t="str">
            <v>พ.อ.อ.หรือนาย</v>
          </cell>
          <cell r="I1812" t="str">
            <v>ไกรธวัช</v>
          </cell>
          <cell r="J1812" t="str">
            <v>วิริยะ</v>
          </cell>
          <cell r="K1812" t="str">
            <v>3-2009-00287-47-3</v>
          </cell>
          <cell r="L1812" t="str">
            <v>สันกำแพง</v>
          </cell>
          <cell r="M1812" t="str">
            <v>เชียงใหม่ 3</v>
          </cell>
          <cell r="N1812">
            <v>8</v>
          </cell>
          <cell r="O1812"/>
          <cell r="P1812"/>
          <cell r="Q1812"/>
          <cell r="R1812"/>
          <cell r="S1812" t="str">
            <v>จังหวัดเชียงใหม่</v>
          </cell>
          <cell r="T1812" t="str">
            <v>ผบ 1375</v>
          </cell>
          <cell r="U1812">
            <v>2563</v>
          </cell>
          <cell r="V1812" t="str">
            <v>ผบ 2547</v>
          </cell>
          <cell r="W1812">
            <v>2563</v>
          </cell>
          <cell r="X1812"/>
          <cell r="Y1812"/>
          <cell r="Z1812"/>
          <cell r="AA1812">
            <v>19</v>
          </cell>
          <cell r="AB1812">
            <v>10</v>
          </cell>
          <cell r="AC1812">
            <v>2563</v>
          </cell>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พ.อ.อ.หรือนายไกรธวัช วิริยะ</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2656</v>
          </cell>
          <cell r="C1813">
            <v>1807</v>
          </cell>
          <cell r="D1813"/>
          <cell r="E1813"/>
          <cell r="F1813"/>
          <cell r="G1813">
            <v>80011761310</v>
          </cell>
          <cell r="H1813" t="str">
            <v>นาย</v>
          </cell>
          <cell r="I1813" t="str">
            <v>อมร</v>
          </cell>
          <cell r="J1813" t="str">
            <v>ไทยกรณ์</v>
          </cell>
          <cell r="K1813" t="str">
            <v>3-5005-00418-27-6</v>
          </cell>
          <cell r="L1813" t="str">
            <v>เซ็นทรัลเฟสติวัล เชียงใหม่</v>
          </cell>
          <cell r="M1813" t="str">
            <v>เชียงใหม่ 1</v>
          </cell>
          <cell r="N1813">
            <v>8</v>
          </cell>
          <cell r="O1813"/>
          <cell r="P1813"/>
          <cell r="Q1813"/>
          <cell r="R1813"/>
          <cell r="S1813" t="str">
            <v>แขวงเชียงใหม่</v>
          </cell>
          <cell r="T1813" t="str">
            <v>ผบE7795</v>
          </cell>
          <cell r="U1813">
            <v>2565</v>
          </cell>
          <cell r="V1813" t="str">
            <v>ผบE809</v>
          </cell>
          <cell r="W1813">
            <v>2566</v>
          </cell>
          <cell r="X1813">
            <v>7</v>
          </cell>
          <cell r="Y1813">
            <v>2</v>
          </cell>
          <cell r="Z1813">
            <v>2566</v>
          </cell>
          <cell r="AA1813"/>
          <cell r="AB1813"/>
          <cell r="AC1813"/>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นายอมร ไทยกรณ์</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2657</v>
          </cell>
          <cell r="C1814">
            <v>1808</v>
          </cell>
          <cell r="D1814"/>
          <cell r="E1814"/>
          <cell r="F1814"/>
          <cell r="G1814">
            <v>839648012400</v>
          </cell>
          <cell r="H1814" t="str">
            <v>นางสาว</v>
          </cell>
          <cell r="I1814" t="str">
            <v>ไข่มุกหรือพภัสสรณ์</v>
          </cell>
          <cell r="J1814" t="str">
            <v>เมฆโปธิ</v>
          </cell>
          <cell r="K1814" t="str">
            <v>3-5106-00028-82-8</v>
          </cell>
          <cell r="L1814" t="str">
            <v>ท่าแพ</v>
          </cell>
          <cell r="M1814" t="str">
            <v>เชียงใหม่ 1</v>
          </cell>
          <cell r="N1814">
            <v>8</v>
          </cell>
          <cell r="O1814"/>
          <cell r="P1814"/>
          <cell r="Q1814"/>
          <cell r="R1814"/>
          <cell r="S1814" t="str">
            <v>แขวงเชียงใหม่</v>
          </cell>
          <cell r="T1814" t="str">
            <v>ผบ.9763</v>
          </cell>
          <cell r="U1814">
            <v>2558</v>
          </cell>
          <cell r="V1814" t="str">
            <v>ผบ.10218</v>
          </cell>
          <cell r="W1814">
            <v>2558</v>
          </cell>
          <cell r="X1814"/>
          <cell r="Y1814"/>
          <cell r="Z1814"/>
          <cell r="AA1814">
            <v>25</v>
          </cell>
          <cell r="AB1814">
            <v>12</v>
          </cell>
          <cell r="AC1814">
            <v>2558</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นางสาวไข่มุกหรือพภัสสรณ์ เมฆโปธิ</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2658</v>
          </cell>
          <cell r="C1815">
            <v>1809</v>
          </cell>
          <cell r="D1815"/>
          <cell r="E1815"/>
          <cell r="F1815"/>
          <cell r="G1815">
            <v>800079140243</v>
          </cell>
          <cell r="H1815" t="str">
            <v>นาย</v>
          </cell>
          <cell r="I1815" t="str">
            <v>ณัฐกานต์</v>
          </cell>
          <cell r="J1815" t="str">
            <v>เครือฟู</v>
          </cell>
          <cell r="K1815" t="str">
            <v>1-5099-01066-35-6</v>
          </cell>
          <cell r="L1815" t="str">
            <v>เซ็นทรัล แอร์พอร์ต พลาซ่า เชียงใหม่</v>
          </cell>
          <cell r="M1815" t="str">
            <v>เชียงใหม่ 1</v>
          </cell>
          <cell r="N1815">
            <v>8</v>
          </cell>
          <cell r="O1815" t="str">
            <v>-</v>
          </cell>
          <cell r="P1815"/>
          <cell r="Q1815"/>
          <cell r="R1815"/>
          <cell r="S1815" t="str">
            <v>แขวงเชียงใหม่</v>
          </cell>
          <cell r="T1815" t="str">
            <v>ผบ.4089</v>
          </cell>
          <cell r="U1815">
            <v>2562</v>
          </cell>
          <cell r="V1815" t="str">
            <v>ผบ.4887</v>
          </cell>
          <cell r="W1815">
            <v>2562</v>
          </cell>
          <cell r="X1815"/>
          <cell r="Y1815"/>
          <cell r="Z1815"/>
          <cell r="AA1815">
            <v>15</v>
          </cell>
          <cell r="AB1815">
            <v>6</v>
          </cell>
          <cell r="AC1815">
            <v>2562</v>
          </cell>
          <cell r="AD1815"/>
          <cell r="AE1815"/>
          <cell r="AF1815"/>
          <cell r="AG1815"/>
          <cell r="AH1815"/>
          <cell r="AI1815"/>
          <cell r="AJ1815"/>
          <cell r="AK1815"/>
          <cell r="AL1815"/>
          <cell r="AM1815"/>
          <cell r="AN1815"/>
          <cell r="AO1815"/>
          <cell r="AP1815"/>
          <cell r="AQ1815"/>
          <cell r="AR1815"/>
          <cell r="AS1815"/>
          <cell r="AT1815"/>
          <cell r="AU1815"/>
          <cell r="AV1815"/>
          <cell r="AW1815"/>
          <cell r="AX1815"/>
          <cell r="AY1815"/>
          <cell r="AZ1815"/>
          <cell r="BA1815"/>
          <cell r="BB1815"/>
          <cell r="BC1815"/>
          <cell r="BD1815"/>
          <cell r="BE1815"/>
          <cell r="BF1815"/>
          <cell r="BG1815"/>
          <cell r="BH1815"/>
          <cell r="BI1815"/>
          <cell r="BJ1815"/>
          <cell r="BK1815"/>
          <cell r="BL1815" t="str">
            <v>นายณัฐกานต์ เครือฟู</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2659</v>
          </cell>
          <cell r="C1816">
            <v>1810</v>
          </cell>
          <cell r="D1816">
            <v>13</v>
          </cell>
          <cell r="E1816">
            <v>6</v>
          </cell>
          <cell r="F1816">
            <v>2567</v>
          </cell>
          <cell r="G1816"/>
          <cell r="H1816" t="str">
            <v>นางสาว</v>
          </cell>
          <cell r="I1816" t="str">
            <v>ชุติมา</v>
          </cell>
          <cell r="J1816" t="str">
            <v>ศรีนวลโครต</v>
          </cell>
          <cell r="K1816" t="str">
            <v>3-3002-00113-08-1</v>
          </cell>
          <cell r="L1816" t="str">
            <v>แม่แตง</v>
          </cell>
          <cell r="M1816" t="str">
            <v>เชียงใหม่ 2</v>
          </cell>
          <cell r="N1816">
            <v>8</v>
          </cell>
          <cell r="O1816"/>
          <cell r="P1816"/>
          <cell r="Q1816"/>
          <cell r="R1816"/>
          <cell r="S1816" t="str">
            <v>แขวงเชียงดาว</v>
          </cell>
          <cell r="T1816" t="str">
            <v>ผบE871</v>
          </cell>
          <cell r="U1816">
            <v>2566</v>
          </cell>
          <cell r="V1816" t="str">
            <v>ผบE951</v>
          </cell>
          <cell r="W1816">
            <v>2566</v>
          </cell>
          <cell r="X1816">
            <v>4</v>
          </cell>
          <cell r="Y1816">
            <v>8</v>
          </cell>
          <cell r="Z1816">
            <v>2566</v>
          </cell>
          <cell r="AA1816"/>
          <cell r="AB1816"/>
          <cell r="AC1816"/>
          <cell r="AD1816"/>
          <cell r="AE1816"/>
          <cell r="AF1816"/>
          <cell r="AG1816"/>
          <cell r="AH1816"/>
          <cell r="AI1816"/>
          <cell r="AJ1816"/>
          <cell r="AK1816"/>
          <cell r="AL1816"/>
          <cell r="AM1816"/>
          <cell r="AN1816"/>
          <cell r="AO1816"/>
          <cell r="AP1816"/>
          <cell r="AQ1816"/>
          <cell r="AR1816"/>
          <cell r="BC1816"/>
          <cell r="BD1816"/>
          <cell r="BE1816"/>
          <cell r="BF1816"/>
          <cell r="BG1816"/>
          <cell r="BH1816"/>
          <cell r="BI1816"/>
          <cell r="BJ1816"/>
          <cell r="BK1816"/>
          <cell r="BL1816" t="str">
            <v>นางสาวชุติมา ศรีนวลโครต</v>
          </cell>
          <cell r="BM1816">
            <v>0</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2660</v>
          </cell>
          <cell r="C1817">
            <v>792</v>
          </cell>
          <cell r="D1817">
            <v>24</v>
          </cell>
          <cell r="E1817">
            <v>7</v>
          </cell>
          <cell r="F1817">
            <v>2567</v>
          </cell>
          <cell r="G1817">
            <v>800084697849</v>
          </cell>
          <cell r="H1817" t="str">
            <v>นาย</v>
          </cell>
          <cell r="I1817" t="str">
            <v>ชัยรัช</v>
          </cell>
          <cell r="J1817" t="str">
            <v>พงศ์ปัน</v>
          </cell>
          <cell r="K1817" t="str">
            <v>3-5019-00064-32-4</v>
          </cell>
          <cell r="L1817" t="str">
            <v>ฝาง</v>
          </cell>
          <cell r="M1817" t="str">
            <v>เชียงใหม่ 2</v>
          </cell>
          <cell r="N1817">
            <v>8</v>
          </cell>
          <cell r="O1817" t="str">
            <v>สินเชื่อธนาคารประชาชน</v>
          </cell>
          <cell r="P1817" t="str">
            <v>1.บุคคลค้ำประกัน</v>
          </cell>
          <cell r="Q1817"/>
          <cell r="R1817"/>
          <cell r="S1817" t="str">
            <v>แขวงเชียงใหม่</v>
          </cell>
          <cell r="T1817" t="str">
            <v>ผบE3554</v>
          </cell>
          <cell r="U1817">
            <v>2565</v>
          </cell>
          <cell r="V1817" t="str">
            <v>ผบE5840</v>
          </cell>
          <cell r="W1817">
            <v>2565</v>
          </cell>
          <cell r="X1817">
            <v>15</v>
          </cell>
          <cell r="Y1817">
            <v>8</v>
          </cell>
          <cell r="Z1817">
            <v>2565</v>
          </cell>
          <cell r="AA1817"/>
          <cell r="AB1817"/>
          <cell r="AC1817"/>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นายชัยรัช พงศ์ปัน</v>
          </cell>
          <cell r="BM1817">
            <v>883265010387</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2661</v>
          </cell>
          <cell r="C1818">
            <v>1812</v>
          </cell>
          <cell r="D1818">
            <v>13</v>
          </cell>
          <cell r="E1818">
            <v>6</v>
          </cell>
          <cell r="F1818">
            <v>2567</v>
          </cell>
          <cell r="G1818">
            <v>800098730586</v>
          </cell>
          <cell r="H1818" t="str">
            <v>นางสาว</v>
          </cell>
          <cell r="I1818" t="str">
            <v>เบญจรักษ์</v>
          </cell>
          <cell r="J1818" t="str">
            <v>หน่อตุ้ย</v>
          </cell>
          <cell r="K1818" t="str">
            <v>1-5012-00004-92-6</v>
          </cell>
          <cell r="L1818" t="str">
            <v>บิ๊กซี หางดง</v>
          </cell>
          <cell r="M1818" t="str">
            <v>เชียงใหม่ 3</v>
          </cell>
          <cell r="N1818">
            <v>8</v>
          </cell>
          <cell r="O1818"/>
          <cell r="P1818"/>
          <cell r="Q1818"/>
          <cell r="R1818"/>
          <cell r="S1818" t="str">
            <v>แขวงเชียงใหม่</v>
          </cell>
          <cell r="T1818" t="str">
            <v>ผบE384</v>
          </cell>
          <cell r="U1818">
            <v>2566</v>
          </cell>
          <cell r="V1818" t="str">
            <v>ผบE2276</v>
          </cell>
          <cell r="W1818">
            <v>2566</v>
          </cell>
          <cell r="X1818"/>
          <cell r="Y1818"/>
          <cell r="Z1818"/>
          <cell r="AA1818">
            <v>24</v>
          </cell>
          <cell r="AB1818">
            <v>4</v>
          </cell>
          <cell r="AC1818">
            <v>2566</v>
          </cell>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cell r="BC1818"/>
          <cell r="BD1818"/>
          <cell r="BE1818"/>
          <cell r="BF1818"/>
          <cell r="BG1818"/>
          <cell r="BH1818"/>
          <cell r="BI1818"/>
          <cell r="BJ1818"/>
          <cell r="BK1818"/>
          <cell r="BL1818" t="str">
            <v>นางสาวเบญจรักษ์ หน่อตุ้ย</v>
          </cell>
          <cell r="BM1818">
            <v>0</v>
          </cell>
          <cell r="BN1818"/>
          <cell r="BO1818"/>
          <cell r="BP1818"/>
          <cell r="BQ1818"/>
          <cell r="BR1818"/>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2662</v>
          </cell>
          <cell r="C1819">
            <v>1813</v>
          </cell>
          <cell r="D1819">
            <v>23</v>
          </cell>
          <cell r="E1819">
            <v>8</v>
          </cell>
          <cell r="F1819">
            <v>2566</v>
          </cell>
          <cell r="G1819">
            <v>800058470462</v>
          </cell>
          <cell r="H1819" t="str">
            <v>นาง</v>
          </cell>
          <cell r="I1819" t="str">
            <v>แสงดาว</v>
          </cell>
          <cell r="J1819" t="str">
            <v>หล้าเสาร์</v>
          </cell>
          <cell r="K1819" t="str">
            <v>3-5705-00156-39-5</v>
          </cell>
          <cell r="L1819" t="str">
            <v>ฮอด</v>
          </cell>
          <cell r="M1819" t="str">
            <v>เชียงใหม่ 3</v>
          </cell>
          <cell r="N1819">
            <v>8</v>
          </cell>
          <cell r="O1819"/>
          <cell r="P1819"/>
          <cell r="Q1819"/>
          <cell r="R1819"/>
          <cell r="S1819" t="str">
            <v>จังหวัดฮอด</v>
          </cell>
          <cell r="T1819" t="str">
            <v>ผบE794</v>
          </cell>
          <cell r="U1819">
            <v>2565</v>
          </cell>
          <cell r="V1819" t="str">
            <v>ผบE957</v>
          </cell>
          <cell r="W1819">
            <v>2565</v>
          </cell>
          <cell r="X1819">
            <v>13</v>
          </cell>
          <cell r="Y1819">
            <v>12</v>
          </cell>
          <cell r="Z1819">
            <v>2565</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t="str">
            <v>คำสั่งสืบทรัพย์วันที่ 13/06/2567//รายงานวันที่ 27/7/2567</v>
          </cell>
          <cell r="BC1819"/>
          <cell r="BD1819"/>
          <cell r="BE1819"/>
          <cell r="BF1819"/>
          <cell r="BG1819"/>
          <cell r="BH1819"/>
          <cell r="BI1819"/>
          <cell r="BJ1819"/>
          <cell r="BK1819"/>
          <cell r="BL1819" t="str">
            <v>นางแสงดาว หล้าเสาร์</v>
          </cell>
          <cell r="BM1819">
            <v>0</v>
          </cell>
          <cell r="BN1819"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9" t="str">
            <v>จำเลยที่ 1
คู่สมรสจำเลยที่ 1
ทายาท
จำเลยที่ 2
จำเลยที่ 3
คู่สมรสจำเลยที่ 3</v>
          </cell>
          <cell r="BP1819" t="str">
            <v>3-5705-00156-39-5
3-5016-00059-41-4
1-5016-00059-87-6
3-5016-00059-18-0
3-5016-00057-42-0
3-4008-00258-86-1</v>
          </cell>
          <cell r="BQ1819"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9" t="str">
            <v>พบ</v>
          </cell>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2663</v>
          </cell>
          <cell r="C1820">
            <v>1814</v>
          </cell>
          <cell r="D1820">
            <v>13</v>
          </cell>
          <cell r="E1820">
            <v>6</v>
          </cell>
          <cell r="F1820">
            <v>2567</v>
          </cell>
          <cell r="G1820">
            <v>800075870728</v>
          </cell>
          <cell r="H1820" t="str">
            <v>นาย</v>
          </cell>
          <cell r="I1820" t="str">
            <v>บัณฑิต</v>
          </cell>
          <cell r="J1820" t="str">
            <v>บริหาร</v>
          </cell>
          <cell r="K1820" t="str">
            <v>3-5099-00553-17-9</v>
          </cell>
          <cell r="L1820" t="str">
            <v>บิ๊กซี หางดง</v>
          </cell>
          <cell r="M1820" t="str">
            <v>เชียงใหม่ 3</v>
          </cell>
          <cell r="N1820">
            <v>8</v>
          </cell>
          <cell r="O1820"/>
          <cell r="P1820"/>
          <cell r="Q1820"/>
          <cell r="R1820"/>
          <cell r="S1820" t="str">
            <v>แขวงเชียงใหม่</v>
          </cell>
          <cell r="T1820" t="str">
            <v>ผบE382</v>
          </cell>
          <cell r="U1820">
            <v>2566</v>
          </cell>
          <cell r="V1820" t="str">
            <v>ผบE2268</v>
          </cell>
          <cell r="W1820">
            <v>2566</v>
          </cell>
          <cell r="X1820">
            <v>24</v>
          </cell>
          <cell r="Y1820">
            <v>4</v>
          </cell>
          <cell r="Z1820">
            <v>2566</v>
          </cell>
          <cell r="AA1820"/>
          <cell r="AB1820"/>
          <cell r="AC1820"/>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นายบัณฑิต บริหาร</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2664</v>
          </cell>
          <cell r="C1821">
            <v>1815</v>
          </cell>
          <cell r="D1821">
            <v>22</v>
          </cell>
          <cell r="E1821">
            <v>8</v>
          </cell>
          <cell r="F1821">
            <v>2566</v>
          </cell>
          <cell r="G1821">
            <v>800054361210</v>
          </cell>
          <cell r="H1821" t="str">
            <v>นางสาว</v>
          </cell>
          <cell r="I1821" t="str">
            <v>ดารารัตน์</v>
          </cell>
          <cell r="J1821" t="str">
            <v>ฟูเดช</v>
          </cell>
          <cell r="K1821" t="str">
            <v>3-5015-00090-35-2</v>
          </cell>
          <cell r="L1821" t="str">
            <v>บิ๊กซี หางดง</v>
          </cell>
          <cell r="M1821" t="str">
            <v>เชียงใหม่ 3</v>
          </cell>
          <cell r="N1821">
            <v>8</v>
          </cell>
          <cell r="O1821"/>
          <cell r="P1821"/>
          <cell r="Q1821"/>
          <cell r="R1821"/>
          <cell r="S1821" t="str">
            <v>แขวงเชียงใหม่</v>
          </cell>
          <cell r="T1821" t="str">
            <v>ผบE1435</v>
          </cell>
          <cell r="U1821">
            <v>2566</v>
          </cell>
          <cell r="V1821" t="str">
            <v>ผบE3290</v>
          </cell>
          <cell r="W1821">
            <v>2566</v>
          </cell>
          <cell r="X1821"/>
          <cell r="Y1821"/>
          <cell r="Z1821"/>
          <cell r="AA1821">
            <v>16</v>
          </cell>
          <cell r="AB1821">
            <v>5</v>
          </cell>
          <cell r="AC1821">
            <v>2566</v>
          </cell>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นางสาวดารารัตน์ ฟูเดช</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2665</v>
          </cell>
          <cell r="C1822">
            <v>1816</v>
          </cell>
          <cell r="D1822">
            <v>22</v>
          </cell>
          <cell r="E1822">
            <v>8</v>
          </cell>
          <cell r="F1822">
            <v>2566</v>
          </cell>
          <cell r="G1822" t="str">
            <v>800090201016,
800122831640,
800133661069</v>
          </cell>
          <cell r="H1822" t="str">
            <v>นาย</v>
          </cell>
          <cell r="I1822" t="str">
            <v>ภัทรพงศ์</v>
          </cell>
          <cell r="J1822" t="str">
            <v>บัวนวล</v>
          </cell>
          <cell r="K1822" t="str">
            <v>1-5099-00766-27-3</v>
          </cell>
          <cell r="L1822" t="str">
            <v>บิ๊กซี หางดง</v>
          </cell>
          <cell r="M1822" t="str">
            <v>เชียงใหม่ 3</v>
          </cell>
          <cell r="N1822">
            <v>8</v>
          </cell>
          <cell r="O1822"/>
          <cell r="P1822"/>
          <cell r="Q1822"/>
          <cell r="R1822"/>
          <cell r="S1822" t="str">
            <v>แขวงเชียงใหม่</v>
          </cell>
          <cell r="T1822" t="str">
            <v>ผบE303</v>
          </cell>
          <cell r="U1822">
            <v>2566</v>
          </cell>
          <cell r="V1822" t="str">
            <v>ผบE3595</v>
          </cell>
          <cell r="W1822">
            <v>2566</v>
          </cell>
          <cell r="X1822">
            <v>23</v>
          </cell>
          <cell r="Y1822">
            <v>5</v>
          </cell>
          <cell r="Z1822">
            <v>2566</v>
          </cell>
          <cell r="AA1822"/>
          <cell r="AB1822"/>
          <cell r="AC1822"/>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นายภัทรพงศ์ บัวนวล</v>
          </cell>
          <cell r="BM1822">
            <v>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2666</v>
          </cell>
          <cell r="C1823">
            <v>1817</v>
          </cell>
          <cell r="D1823">
            <v>22</v>
          </cell>
          <cell r="E1823">
            <v>8</v>
          </cell>
          <cell r="F1823">
            <v>2566</v>
          </cell>
          <cell r="G1823">
            <v>800046680719</v>
          </cell>
          <cell r="H1823" t="str">
            <v>นางสาว</v>
          </cell>
          <cell r="I1823" t="str">
            <v>ธิชาภรณ์</v>
          </cell>
          <cell r="J1823" t="str">
            <v>ทรายคำ</v>
          </cell>
          <cell r="K1823" t="str">
            <v>1-5099-00308-72-1</v>
          </cell>
          <cell r="L1823" t="str">
            <v>บิ๊กซี หางดง</v>
          </cell>
          <cell r="M1823" t="str">
            <v>เชียงใหม่ 3</v>
          </cell>
          <cell r="N1823">
            <v>8</v>
          </cell>
          <cell r="O1823"/>
          <cell r="P1823"/>
          <cell r="Q1823"/>
          <cell r="R1823"/>
          <cell r="S1823" t="str">
            <v>แขวงเชียงใหม่</v>
          </cell>
          <cell r="T1823" t="str">
            <v>ผบE1889</v>
          </cell>
          <cell r="U1823">
            <v>2566</v>
          </cell>
          <cell r="V1823" t="str">
            <v>ผบE3415</v>
          </cell>
          <cell r="W1823">
            <v>2566</v>
          </cell>
          <cell r="X1823"/>
          <cell r="Y1823"/>
          <cell r="Z1823"/>
          <cell r="AA1823">
            <v>19</v>
          </cell>
          <cell r="AB1823">
            <v>5</v>
          </cell>
          <cell r="AC1823">
            <v>2566</v>
          </cell>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นางสาวธิชาภรณ์ ทรายคำ</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2667</v>
          </cell>
          <cell r="C1824">
            <v>1818</v>
          </cell>
          <cell r="D1824">
            <v>22</v>
          </cell>
          <cell r="E1824">
            <v>8</v>
          </cell>
          <cell r="F1824">
            <v>2566</v>
          </cell>
          <cell r="G1824">
            <v>800082296263</v>
          </cell>
          <cell r="H1824" t="str">
            <v>นางสาว</v>
          </cell>
          <cell r="I1824" t="str">
            <v>รติพร</v>
          </cell>
          <cell r="J1824" t="str">
            <v>ศิริวัฒน์</v>
          </cell>
          <cell r="K1824" t="str">
            <v>1-1020-01192-14-0</v>
          </cell>
          <cell r="L1824" t="str">
            <v>บิ๊กซี หางดง</v>
          </cell>
          <cell r="M1824" t="str">
            <v>เชียงใหม่ 3</v>
          </cell>
          <cell r="N1824">
            <v>8</v>
          </cell>
          <cell r="O1824"/>
          <cell r="P1824"/>
          <cell r="Q1824"/>
          <cell r="R1824"/>
          <cell r="S1824" t="str">
            <v>แขวงเชียงใหม่</v>
          </cell>
          <cell r="T1824" t="str">
            <v>ผบE1891</v>
          </cell>
          <cell r="U1824">
            <v>2566</v>
          </cell>
          <cell r="V1824" t="str">
            <v>ผบE3422</v>
          </cell>
          <cell r="W1824">
            <v>2566</v>
          </cell>
          <cell r="X1824">
            <v>19</v>
          </cell>
          <cell r="Y1824">
            <v>5</v>
          </cell>
          <cell r="Z1824">
            <v>2566</v>
          </cell>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cell r="BC1824"/>
          <cell r="BD1824"/>
          <cell r="BE1824"/>
          <cell r="BF1824"/>
          <cell r="BG1824"/>
          <cell r="BH1824"/>
          <cell r="BI1824"/>
          <cell r="BJ1824"/>
          <cell r="BK1824"/>
          <cell r="BL1824" t="str">
            <v>นางสาวรติพร ศิริวัฒน์</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2668</v>
          </cell>
          <cell r="C1825">
            <v>1819</v>
          </cell>
          <cell r="D1825">
            <v>9</v>
          </cell>
          <cell r="E1825">
            <v>7</v>
          </cell>
          <cell r="F1825">
            <v>2567</v>
          </cell>
          <cell r="G1825">
            <v>856251005539</v>
          </cell>
          <cell r="H1825" t="str">
            <v>จ.ส.ตหรือนาย</v>
          </cell>
          <cell r="I1825" t="str">
            <v>กุญชร</v>
          </cell>
          <cell r="J1825" t="str">
            <v>งาทอง</v>
          </cell>
          <cell r="K1825"/>
          <cell r="L1825" t="str">
            <v>ฮอด</v>
          </cell>
          <cell r="M1825" t="str">
            <v>เชียงใหม่ 3</v>
          </cell>
          <cell r="N1825">
            <v>8</v>
          </cell>
          <cell r="O1825" t="str">
            <v>-</v>
          </cell>
          <cell r="P1825"/>
          <cell r="Q1825"/>
          <cell r="R1825"/>
          <cell r="S1825" t="str">
            <v>จังหวัดฮอด</v>
          </cell>
          <cell r="T1825" t="str">
            <v>ผบ.71</v>
          </cell>
          <cell r="U1825">
            <v>2558</v>
          </cell>
          <cell r="V1825" t="str">
            <v>ผบ.497</v>
          </cell>
          <cell r="W1825">
            <v>2558</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t="str">
            <v>คำสั่ง 9/7/2567 วางเงินค่าใช้จ่ายในการประกาศขาย เป็นลูกหนี้ของสำนักงานอื่นที่เลิกจ้างแล้ว</v>
          </cell>
          <cell r="BC1825"/>
          <cell r="BD1825"/>
          <cell r="BE1825"/>
          <cell r="BF1825"/>
          <cell r="BG1825"/>
          <cell r="BH1825"/>
          <cell r="BI1825"/>
          <cell r="BJ1825"/>
          <cell r="BK1825"/>
          <cell r="BL1825" t="str">
            <v>จ.ส.ตหรือนายกุญชร งาทอง</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2669</v>
          </cell>
          <cell r="C1826">
            <v>1820</v>
          </cell>
          <cell r="D1826">
            <v>8</v>
          </cell>
          <cell r="E1826">
            <v>7</v>
          </cell>
          <cell r="F1826">
            <v>2567</v>
          </cell>
          <cell r="G1826">
            <v>800073676960</v>
          </cell>
          <cell r="H1826" t="str">
            <v>นาย</v>
          </cell>
          <cell r="I1826" t="str">
            <v>ดิศนัย</v>
          </cell>
          <cell r="J1826" t="str">
            <v>ยาคำ</v>
          </cell>
          <cell r="K1826" t="str">
            <v>2-5017-00017-79-1</v>
          </cell>
          <cell r="L1826" t="str">
            <v>ดอยเต่า</v>
          </cell>
          <cell r="M1826" t="str">
            <v>เชียงใหม่ 3</v>
          </cell>
          <cell r="N1826">
            <v>8</v>
          </cell>
          <cell r="O1826" t="str">
            <v xml:space="preserve">สินเชื่อพัฒนาองค์กรชุมชน </v>
          </cell>
          <cell r="P1826" t="str">
            <v>1.บุคคลค้ำประกัน</v>
          </cell>
          <cell r="Q1826"/>
          <cell r="R1826"/>
          <cell r="S1826" t="str">
            <v>จังหวัดฮอด</v>
          </cell>
          <cell r="T1826" t="str">
            <v>ผบE283</v>
          </cell>
          <cell r="U1826">
            <v>2567</v>
          </cell>
          <cell r="V1826" t="str">
            <v>ผบE503</v>
          </cell>
          <cell r="W1826">
            <v>2567</v>
          </cell>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นายดิศนัย ยาคำ</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2670</v>
          </cell>
          <cell r="C1827">
            <v>1821</v>
          </cell>
          <cell r="D1827">
            <v>8</v>
          </cell>
          <cell r="E1827">
            <v>7</v>
          </cell>
          <cell r="F1827">
            <v>2567</v>
          </cell>
          <cell r="G1827">
            <v>800042895279</v>
          </cell>
          <cell r="H1827" t="str">
            <v>นาย</v>
          </cell>
          <cell r="I1827" t="str">
            <v xml:space="preserve">สาคร </v>
          </cell>
          <cell r="J1827" t="str">
            <v>เปงติ๊บ</v>
          </cell>
          <cell r="K1827" t="str">
            <v>5-5017-90000-36-6</v>
          </cell>
          <cell r="L1827" t="str">
            <v>ดอยเต่า</v>
          </cell>
          <cell r="M1827" t="str">
            <v>เชียงใหม่ 3</v>
          </cell>
          <cell r="N1827">
            <v>8</v>
          </cell>
          <cell r="O1827"/>
          <cell r="P1827"/>
          <cell r="Q1827"/>
          <cell r="R1827"/>
          <cell r="S1827" t="str">
            <v>จังหวัดฮอด</v>
          </cell>
          <cell r="T1827" t="str">
            <v>ผบE279</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นายสาคร  เปงติ๊บ</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2671</v>
          </cell>
          <cell r="C1828">
            <v>1822</v>
          </cell>
          <cell r="D1828">
            <v>8</v>
          </cell>
          <cell r="E1828">
            <v>7</v>
          </cell>
          <cell r="F1828">
            <v>2567</v>
          </cell>
          <cell r="G1828">
            <v>800051265745</v>
          </cell>
          <cell r="H1828" t="str">
            <v>นาย</v>
          </cell>
          <cell r="I1828" t="str">
            <v>สังเวียร</v>
          </cell>
          <cell r="J1828" t="str">
            <v>ด้วงยศ</v>
          </cell>
          <cell r="K1828" t="str">
            <v>3-5017-00022-38-5</v>
          </cell>
          <cell r="L1828" t="str">
            <v>ดอยเต่า</v>
          </cell>
          <cell r="M1828" t="str">
            <v>เชียงใหม่ 3</v>
          </cell>
          <cell r="N1828">
            <v>8</v>
          </cell>
          <cell r="O1828"/>
          <cell r="P1828"/>
          <cell r="Q1828"/>
          <cell r="R1828"/>
          <cell r="S1828" t="str">
            <v>จังหวัดฮอด</v>
          </cell>
          <cell r="T1828" t="str">
            <v>ผบE280</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นายสังเวียร ด้วงยศ</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2672</v>
          </cell>
          <cell r="C1829">
            <v>1823</v>
          </cell>
          <cell r="D1829">
            <v>8</v>
          </cell>
          <cell r="E1829">
            <v>7</v>
          </cell>
          <cell r="F1829">
            <v>2567</v>
          </cell>
          <cell r="G1829">
            <v>800040738570</v>
          </cell>
          <cell r="H1829" t="str">
            <v>นาย</v>
          </cell>
          <cell r="I1829" t="str">
            <v>นรินทร์</v>
          </cell>
          <cell r="J1829" t="str">
            <v xml:space="preserve">ปัญญามี </v>
          </cell>
          <cell r="K1829" t="str">
            <v>1-5016-00055-75-7</v>
          </cell>
          <cell r="L1829" t="str">
            <v>ดอยเต่า</v>
          </cell>
          <cell r="M1829" t="str">
            <v>เชียงใหม่ 3</v>
          </cell>
          <cell r="N1829">
            <v>8</v>
          </cell>
          <cell r="O1829"/>
          <cell r="P1829"/>
          <cell r="Q1829"/>
          <cell r="R1829"/>
          <cell r="S1829" t="str">
            <v>จังหวัดฮอด</v>
          </cell>
          <cell r="T1829" t="str">
            <v>ผบE281</v>
          </cell>
          <cell r="U1829">
            <v>2567</v>
          </cell>
          <cell r="V1829"/>
          <cell r="W1829"/>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 xml:space="preserve">นายนรินทร์ ปัญญามี </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2673</v>
          </cell>
          <cell r="C1830">
            <v>1824</v>
          </cell>
          <cell r="D1830">
            <v>8</v>
          </cell>
          <cell r="E1830">
            <v>7</v>
          </cell>
          <cell r="F1830">
            <v>2567</v>
          </cell>
          <cell r="G1830">
            <v>800043284739</v>
          </cell>
          <cell r="H1830" t="str">
            <v>นาย</v>
          </cell>
          <cell r="I1830" t="str">
            <v>พิเชษฐ</v>
          </cell>
          <cell r="J1830" t="str">
            <v>ตาติ๊บ</v>
          </cell>
          <cell r="K1830" t="str">
            <v>3-5017-00010-78-6</v>
          </cell>
          <cell r="L1830" t="str">
            <v>ดอยเต่า</v>
          </cell>
          <cell r="M1830" t="str">
            <v>เชียงใหม่ 3</v>
          </cell>
          <cell r="N1830">
            <v>8</v>
          </cell>
          <cell r="O1830" t="str">
            <v>สินเชื่อพัฒนาองค์กรชุมชน</v>
          </cell>
          <cell r="P1830" t="str">
            <v>1.บุคคลค้ำประกัน</v>
          </cell>
          <cell r="Q1830"/>
          <cell r="R1830"/>
          <cell r="S1830" t="str">
            <v>จังหวัดฮอด</v>
          </cell>
          <cell r="T1830" t="str">
            <v>ผบE282</v>
          </cell>
          <cell r="U1830">
            <v>2567</v>
          </cell>
          <cell r="V1830" t="str">
            <v>ผบE504</v>
          </cell>
          <cell r="W1830">
            <v>2567</v>
          </cell>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นายพิเชษฐ ตาติ๊บ</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2674</v>
          </cell>
          <cell r="C1831">
            <v>1825</v>
          </cell>
          <cell r="D1831">
            <v>9</v>
          </cell>
          <cell r="E1831">
            <v>7</v>
          </cell>
          <cell r="F1831">
            <v>2567</v>
          </cell>
          <cell r="G1831">
            <v>800059308315</v>
          </cell>
          <cell r="H1831" t="str">
            <v>นาง</v>
          </cell>
          <cell r="I1831" t="str">
            <v>กัลยา</v>
          </cell>
          <cell r="J1831" t="str">
            <v>สุนะ</v>
          </cell>
          <cell r="K1831" t="str">
            <v>5-5011-00016-21-6</v>
          </cell>
          <cell r="L1831" t="str">
            <v>พร้าว</v>
          </cell>
          <cell r="M1831" t="str">
            <v>เชียงใหม่ 2</v>
          </cell>
          <cell r="N1831">
            <v>8</v>
          </cell>
          <cell r="O1831"/>
          <cell r="P1831"/>
          <cell r="Q1831"/>
          <cell r="R1831"/>
          <cell r="S1831" t="str">
            <v>แขวงเชียงดาว</v>
          </cell>
          <cell r="T1831" t="str">
            <v>ผบE323</v>
          </cell>
          <cell r="U1831">
            <v>2567</v>
          </cell>
          <cell r="V1831" t="str">
            <v>ผบE388</v>
          </cell>
          <cell r="W1831">
            <v>2567</v>
          </cell>
          <cell r="X1831"/>
          <cell r="Y1831"/>
          <cell r="Z1831"/>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นางกัลยา สุนะ</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2675</v>
          </cell>
          <cell r="C1832">
            <v>1826</v>
          </cell>
          <cell r="D1832">
            <v>9</v>
          </cell>
          <cell r="E1832">
            <v>7</v>
          </cell>
          <cell r="F1832">
            <v>2567</v>
          </cell>
          <cell r="G1832">
            <v>800082006167</v>
          </cell>
          <cell r="H1832" t="str">
            <v>นาย</v>
          </cell>
          <cell r="I1832" t="str">
            <v>อติพัทธ์</v>
          </cell>
          <cell r="J1832" t="str">
            <v>สวนอินทร์</v>
          </cell>
          <cell r="K1832"/>
          <cell r="L1832" t="str">
            <v>ไชยปราการ</v>
          </cell>
          <cell r="M1832" t="str">
            <v>เชียงใหม่ 2</v>
          </cell>
          <cell r="N1832">
            <v>8</v>
          </cell>
          <cell r="O1832" t="str">
            <v>สินเชื่อธนาคารประชาชน</v>
          </cell>
          <cell r="P1832" t="str">
            <v>1.บุคคลค้ำประกัน</v>
          </cell>
          <cell r="Q1832">
            <v>150594.23999999999</v>
          </cell>
          <cell r="R1832">
            <v>66692.77</v>
          </cell>
          <cell r="S1832" t="str">
            <v>จังหวัดฝาง</v>
          </cell>
          <cell r="T1832" t="str">
            <v>ผบE369</v>
          </cell>
          <cell r="U1832">
            <v>2567</v>
          </cell>
          <cell r="V1832" t="str">
            <v>ผบE489</v>
          </cell>
          <cell r="W1832">
            <v>2567</v>
          </cell>
          <cell r="X1832">
            <v>20</v>
          </cell>
          <cell r="Y1832">
            <v>5</v>
          </cell>
          <cell r="Z1832">
            <v>2567</v>
          </cell>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นายอติพัทธ์ สวนอินทร์</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2676</v>
          </cell>
          <cell r="C1833">
            <v>1827</v>
          </cell>
          <cell r="D1833">
            <v>9</v>
          </cell>
          <cell r="E1833">
            <v>7</v>
          </cell>
          <cell r="F1833">
            <v>2567</v>
          </cell>
          <cell r="G1833" t="str">
            <v>800087239219,
800087510947</v>
          </cell>
          <cell r="H1833" t="str">
            <v>นางสาว</v>
          </cell>
          <cell r="I1833" t="str">
            <v>จันจิรา</v>
          </cell>
          <cell r="J1833" t="str">
            <v>กาวิชัย</v>
          </cell>
          <cell r="K1833"/>
          <cell r="L1833" t="str">
            <v>ไชยปราการ</v>
          </cell>
          <cell r="M1833" t="str">
            <v>เชียงใหม่ 2</v>
          </cell>
          <cell r="N1833">
            <v>8</v>
          </cell>
          <cell r="O1833"/>
          <cell r="P1833"/>
          <cell r="Q1833"/>
          <cell r="R1833"/>
          <cell r="S1833" t="str">
            <v>จังหวัดฝาง</v>
          </cell>
          <cell r="T1833" t="str">
            <v>ผบE370</v>
          </cell>
          <cell r="U1833">
            <v>2567</v>
          </cell>
          <cell r="V1833" t="str">
            <v>ผบE490</v>
          </cell>
          <cell r="W1833">
            <v>2567</v>
          </cell>
          <cell r="X1833"/>
          <cell r="Y1833"/>
          <cell r="Z1833"/>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นางสาวจันจิรา กาวิชัย</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2677</v>
          </cell>
          <cell r="C1834">
            <v>1828</v>
          </cell>
          <cell r="D1834">
            <v>9</v>
          </cell>
          <cell r="E1834">
            <v>7</v>
          </cell>
          <cell r="F1834">
            <v>2567</v>
          </cell>
          <cell r="G1834" t="str">
            <v>800090540165,
800090598999</v>
          </cell>
          <cell r="H1834" t="str">
            <v>นาง</v>
          </cell>
          <cell r="I1834" t="str">
            <v>สม</v>
          </cell>
          <cell r="J1834" t="str">
            <v>กันทะวัง</v>
          </cell>
          <cell r="K1834"/>
          <cell r="L1834" t="str">
            <v>ฝาง</v>
          </cell>
          <cell r="M1834" t="str">
            <v>เชียงใหม่ 2</v>
          </cell>
          <cell r="N1834">
            <v>8</v>
          </cell>
          <cell r="O1834" t="str">
            <v>สินเชื่อธนาคารประชาชน, สินเชื่อแก้ไขปัญหาหนี้นอกระบบ PSA ระยะที่ 2</v>
          </cell>
          <cell r="P1834" t="str">
            <v>1.บุคคลค้ำประกัน</v>
          </cell>
          <cell r="Q1834">
            <v>45766.79</v>
          </cell>
          <cell r="R1834">
            <v>24297.3</v>
          </cell>
          <cell r="S1834" t="str">
            <v>จังหวัดฝาง</v>
          </cell>
          <cell r="T1834" t="str">
            <v>ผบE371</v>
          </cell>
          <cell r="U1834">
            <v>2567</v>
          </cell>
          <cell r="V1834" t="str">
            <v>ผบE491</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นางสม กันทะวัง</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2678</v>
          </cell>
          <cell r="C1835">
            <v>1829</v>
          </cell>
          <cell r="D1835">
            <v>9</v>
          </cell>
          <cell r="E1835">
            <v>7</v>
          </cell>
          <cell r="F1835">
            <v>2567</v>
          </cell>
          <cell r="G1835">
            <v>800027168759</v>
          </cell>
          <cell r="H1835" t="str">
            <v>นาง</v>
          </cell>
          <cell r="I1835" t="str">
            <v>จารุณีย์</v>
          </cell>
          <cell r="J1835" t="str">
            <v>บัวชุ่ม</v>
          </cell>
          <cell r="K1835"/>
          <cell r="L1835" t="str">
            <v>ฝาง</v>
          </cell>
          <cell r="M1835" t="str">
            <v>เชียงใหม่ 2</v>
          </cell>
          <cell r="N1835">
            <v>8</v>
          </cell>
          <cell r="O1835" t="str">
            <v>สินเชื่อพัฒนาองค์กรชุมชน (รายบุคคล)</v>
          </cell>
          <cell r="P1835" t="str">
            <v>1.บุคคลค้ำประกัน</v>
          </cell>
          <cell r="Q1835">
            <v>117310.22</v>
          </cell>
          <cell r="R1835">
            <v>32617.119999999999</v>
          </cell>
          <cell r="S1835" t="str">
            <v>จังหวัดฝาง</v>
          </cell>
          <cell r="T1835" t="str">
            <v>ผบE372</v>
          </cell>
          <cell r="U1835">
            <v>2567</v>
          </cell>
          <cell r="V1835" t="str">
            <v>ผบE492</v>
          </cell>
          <cell r="W1835">
            <v>2567</v>
          </cell>
          <cell r="X1835">
            <v>20</v>
          </cell>
          <cell r="Y1835">
            <v>5</v>
          </cell>
          <cell r="Z1835">
            <v>2567</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นางจารุณีย์ บัวชุ่ม</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2679</v>
          </cell>
          <cell r="C1836">
            <v>1830</v>
          </cell>
          <cell r="D1836">
            <v>17</v>
          </cell>
          <cell r="E1836">
            <v>7</v>
          </cell>
          <cell r="F1836">
            <v>2567</v>
          </cell>
          <cell r="G1836">
            <v>800036535568</v>
          </cell>
          <cell r="H1836" t="str">
            <v>นาง</v>
          </cell>
          <cell r="I1836" t="str">
            <v>พัฒนรัตน์</v>
          </cell>
          <cell r="J1836" t="str">
            <v>แสนดังใจ</v>
          </cell>
          <cell r="K1836" t="str">
            <v>3 5004 00249 96 1</v>
          </cell>
          <cell r="L1836" t="str">
            <v>เซ็นทรัล แอร์พอร์ต พลาซ่า เชียงใหม่</v>
          </cell>
          <cell r="M1836" t="str">
            <v>เชียงใหม่ 1</v>
          </cell>
          <cell r="N1836">
            <v>8</v>
          </cell>
          <cell r="O1836" t="str">
            <v>สินเชื่อธนาคารประชาชน</v>
          </cell>
          <cell r="P1836"/>
          <cell r="Q1836"/>
          <cell r="R1836"/>
          <cell r="S1836" t="str">
            <v>แขวงเชียงใหม่</v>
          </cell>
          <cell r="T1836" t="str">
            <v>ผบ.885</v>
          </cell>
          <cell r="U1836">
            <v>2565</v>
          </cell>
          <cell r="V1836" t="str">
            <v>ผบ.1396</v>
          </cell>
          <cell r="W1836">
            <v>2565</v>
          </cell>
          <cell r="X1836">
            <v>29</v>
          </cell>
          <cell r="Y1836">
            <v>8</v>
          </cell>
          <cell r="Z1836">
            <v>2565</v>
          </cell>
          <cell r="AA1836"/>
          <cell r="AB1836"/>
          <cell r="AC1836"/>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นางพัฒนรัตน์ แสนดังใจ</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2680</v>
          </cell>
          <cell r="C1837">
            <v>1831</v>
          </cell>
          <cell r="D1837">
            <v>10</v>
          </cell>
          <cell r="E1837">
            <v>7</v>
          </cell>
          <cell r="F1837">
            <v>2567</v>
          </cell>
          <cell r="G1837">
            <v>800075173560</v>
          </cell>
          <cell r="H1837" t="str">
            <v>นางสาว</v>
          </cell>
          <cell r="I1837" t="str">
            <v>สุทักษิณา</v>
          </cell>
          <cell r="J1837" t="str">
            <v>นันทะเสนา</v>
          </cell>
          <cell r="K1837"/>
          <cell r="L1837" t="str">
            <v>เซ็นทรัล แอร์พอร์ต พลาซ่า เชียงใหม่</v>
          </cell>
          <cell r="M1837" t="str">
            <v>เชียงใหม่ 1</v>
          </cell>
          <cell r="N1837">
            <v>8</v>
          </cell>
          <cell r="O1837" t="str">
            <v>สินเชื่อธนาคารประชาชน</v>
          </cell>
          <cell r="P1837" t="str">
            <v>1.บุคคลค้ำประกัน</v>
          </cell>
          <cell r="Q1837"/>
          <cell r="R1837"/>
          <cell r="S1837" t="str">
            <v>แขวงเชียงใหม่</v>
          </cell>
          <cell r="T1837" t="str">
            <v>ผบE7796</v>
          </cell>
          <cell r="U1837">
            <v>2565</v>
          </cell>
          <cell r="V1837" t="str">
            <v>ผบE1681</v>
          </cell>
          <cell r="W1837">
            <v>2566</v>
          </cell>
          <cell r="X1837"/>
          <cell r="Y1837"/>
          <cell r="Z1837"/>
          <cell r="AA1837">
            <v>7</v>
          </cell>
          <cell r="AB1837">
            <v>3</v>
          </cell>
          <cell r="AC1837">
            <v>2566</v>
          </cell>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นางสาวสุทักษิณา นันทะเสนา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2681</v>
          </cell>
          <cell r="C1838">
            <v>1832</v>
          </cell>
          <cell r="D1838">
            <v>9</v>
          </cell>
          <cell r="E1838">
            <v>7</v>
          </cell>
          <cell r="F1838">
            <v>2567</v>
          </cell>
          <cell r="G1838">
            <v>800090787196</v>
          </cell>
          <cell r="H1838" t="str">
            <v>นางสาว</v>
          </cell>
          <cell r="I1838" t="str">
            <v>รัชนี</v>
          </cell>
          <cell r="J1838" t="str">
            <v>บุตรตะก่า</v>
          </cell>
          <cell r="K1838"/>
          <cell r="L1838" t="str">
            <v>ฮอด</v>
          </cell>
          <cell r="M1838" t="str">
            <v>เชียงใหม่ 3</v>
          </cell>
          <cell r="N1838">
            <v>8</v>
          </cell>
          <cell r="O1838" t="str">
            <v>-</v>
          </cell>
          <cell r="P1838"/>
          <cell r="Q1838"/>
          <cell r="R1838"/>
          <cell r="S1838" t="str">
            <v>จังหวัดฮอด</v>
          </cell>
          <cell r="T1838" t="str">
            <v>ผบE191</v>
          </cell>
          <cell r="U1838">
            <v>2563</v>
          </cell>
          <cell r="V1838" t="str">
            <v>ผบE314</v>
          </cell>
          <cell r="W1838">
            <v>2563</v>
          </cell>
          <cell r="X1838"/>
          <cell r="Y1838"/>
          <cell r="Z1838"/>
          <cell r="AA1838"/>
          <cell r="AB1838"/>
          <cell r="AC1838"/>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cell r="BC1838"/>
          <cell r="BD1838"/>
          <cell r="BE1838"/>
          <cell r="BF1838"/>
          <cell r="BG1838"/>
          <cell r="BH1838"/>
          <cell r="BI1838"/>
          <cell r="BJ1838"/>
          <cell r="BK1838"/>
          <cell r="BL1838" t="str">
            <v>นางสาวรัชนี บุตรตะก่า</v>
          </cell>
          <cell r="BM1838">
            <v>0</v>
          </cell>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2682</v>
          </cell>
          <cell r="C1839">
            <v>1833</v>
          </cell>
          <cell r="D1839">
            <v>8</v>
          </cell>
          <cell r="E1839">
            <v>7</v>
          </cell>
          <cell r="F1839">
            <v>2567</v>
          </cell>
          <cell r="G1839" t="str">
            <v>800082647812,
800082647820,
800082647838</v>
          </cell>
          <cell r="H1839" t="str">
            <v>นางสาว</v>
          </cell>
          <cell r="I1839" t="str">
            <v>ประจวบ</v>
          </cell>
          <cell r="J1839" t="str">
            <v>ภูฆัง</v>
          </cell>
          <cell r="K1839" t="str">
            <v>3 7206 00112 72 0</v>
          </cell>
          <cell r="L1839" t="str">
            <v>มหาวิทยาลัยเชียงใหม่</v>
          </cell>
          <cell r="M1839" t="str">
            <v>เชียงใหม่ 2</v>
          </cell>
          <cell r="N1839">
            <v>8</v>
          </cell>
          <cell r="O1839" t="str">
            <v>สินเชื่อเคหะ,สินเชื่อไทรทอง,สินเชื่อไทรทอง</v>
          </cell>
          <cell r="P1839" t="str">
            <v>2.หลักทรัพย์ค้ำประกัน</v>
          </cell>
          <cell r="Q1839"/>
          <cell r="R1839"/>
          <cell r="S1839" t="str">
            <v>จังหวัดเชียงใหม่</v>
          </cell>
          <cell r="T1839" t="str">
            <v>ผบ.1254</v>
          </cell>
          <cell r="U1839">
            <v>2563</v>
          </cell>
          <cell r="V1839" t="str">
            <v>ผบ.2166</v>
          </cell>
          <cell r="W1839">
            <v>2563</v>
          </cell>
          <cell r="X1839"/>
          <cell r="Y1839"/>
          <cell r="Z1839"/>
          <cell r="AA1839">
            <v>2</v>
          </cell>
          <cell r="AB1839">
            <v>9</v>
          </cell>
          <cell r="AC1839">
            <v>2563</v>
          </cell>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t="str">
            <v>ยึดทรัพย์</v>
          </cell>
          <cell r="BC1839"/>
          <cell r="BD1839"/>
          <cell r="BE1839"/>
          <cell r="BF1839"/>
          <cell r="BG1839"/>
          <cell r="BH1839"/>
          <cell r="BI1839"/>
          <cell r="BJ1839"/>
          <cell r="BK1839"/>
          <cell r="BL1839" t="str">
            <v>นางสาวประจวบ ภูฆัง</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2683</v>
          </cell>
          <cell r="C1840">
            <v>1834</v>
          </cell>
          <cell r="D1840"/>
          <cell r="E1840"/>
          <cell r="F1840"/>
          <cell r="G1840" t="str">
            <v>800052585208,
800052585216</v>
          </cell>
          <cell r="H1840" t="str">
            <v>นางสาว</v>
          </cell>
          <cell r="I1840" t="str">
            <v xml:space="preserve">อณัฐพร </v>
          </cell>
          <cell r="J1840" t="str">
            <v>พึ่งแย้ม</v>
          </cell>
          <cell r="K1840"/>
          <cell r="L1840" t="str">
            <v>บวกครกหลวง</v>
          </cell>
          <cell r="M1840" t="str">
            <v>เชียงใหม่ 3</v>
          </cell>
          <cell r="N1840">
            <v>8</v>
          </cell>
          <cell r="O1840"/>
          <cell r="P1840"/>
          <cell r="Q1840"/>
          <cell r="R1840"/>
          <cell r="S1840"/>
          <cell r="T1840"/>
          <cell r="U1840"/>
          <cell r="V1840"/>
          <cell r="W1840"/>
          <cell r="X1840"/>
          <cell r="Y1840"/>
          <cell r="Z1840"/>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นางสาวอณัฐพร  พึ่งแย้ม</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2684</v>
          </cell>
          <cell r="C1841">
            <v>1835</v>
          </cell>
          <cell r="D1841"/>
          <cell r="E1841"/>
          <cell r="F1841"/>
          <cell r="G1841" t="str">
            <v>800093362674,
800112671188,
800137301258</v>
          </cell>
          <cell r="H1841" t="str">
            <v>นาย</v>
          </cell>
          <cell r="I1841" t="str">
            <v>ศราวุธ</v>
          </cell>
          <cell r="J1841" t="str">
            <v>วงค์หาญ</v>
          </cell>
          <cell r="K1841" t="str">
            <v>บิ๊กซี หางดง, แม่แจ่ม</v>
          </cell>
          <cell r="L1841" t="str">
            <v>บิ๊กซี หางดง, แม่แจ่ม</v>
          </cell>
          <cell r="M1841" t="str">
            <v>เชียงใหม่ 3</v>
          </cell>
          <cell r="N1841">
            <v>8</v>
          </cell>
          <cell r="O1841" t="str">
            <v>สินเชื่อธนาคารประชาชน</v>
          </cell>
          <cell r="P1841" t="str">
            <v>1.บุคคลค้ำประกัน</v>
          </cell>
          <cell r="Q1841"/>
          <cell r="R1841"/>
          <cell r="S1841" t="str">
            <v>จังหวัดฝาง</v>
          </cell>
          <cell r="T1841" t="str">
            <v>ผบE36</v>
          </cell>
          <cell r="U1841">
            <v>2566</v>
          </cell>
          <cell r="V1841" t="str">
            <v>ผบE382</v>
          </cell>
          <cell r="W1841">
            <v>2566</v>
          </cell>
          <cell r="X1841">
            <v>20</v>
          </cell>
          <cell r="Y1841">
            <v>4</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นายศราวุธ วงค์หาญ</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2685</v>
          </cell>
          <cell r="C1842">
            <v>1836</v>
          </cell>
          <cell r="D1842"/>
          <cell r="E1842"/>
          <cell r="F1842"/>
          <cell r="G1842">
            <v>800144892075</v>
          </cell>
          <cell r="H1842" t="str">
            <v>นางสาว</v>
          </cell>
          <cell r="I1842" t="str">
            <v>อินทุอร</v>
          </cell>
          <cell r="J1842" t="str">
            <v>วังตั๋นหรือปันทะ</v>
          </cell>
          <cell r="K1842" t="str">
            <v>บิ๊กซี หางดง</v>
          </cell>
          <cell r="L1842" t="str">
            <v>บิ๊กซี หางดง</v>
          </cell>
          <cell r="M1842" t="str">
            <v>เชียงใหม่ 3</v>
          </cell>
          <cell r="N1842">
            <v>8</v>
          </cell>
          <cell r="O1842" t="str">
            <v>สินเชื่อธนาคารประชาชน</v>
          </cell>
          <cell r="P1842" t="str">
            <v>1.บุคคลค้ำประกัน</v>
          </cell>
          <cell r="Q1842"/>
          <cell r="R1842"/>
          <cell r="S1842" t="str">
            <v>แขวงเชียงใหม่</v>
          </cell>
          <cell r="T1842" t="str">
            <v>ผบE1897</v>
          </cell>
          <cell r="U1842">
            <v>2566</v>
          </cell>
          <cell r="V1842" t="str">
            <v>ผบE3412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นางสาวอินทุอร วังตั๋นหรือปันทะ</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2686</v>
          </cell>
          <cell r="C1843">
            <v>1837</v>
          </cell>
          <cell r="D1843"/>
          <cell r="E1843"/>
          <cell r="F1843"/>
          <cell r="G1843">
            <v>800144892067</v>
          </cell>
          <cell r="H1843" t="str">
            <v>นางสาว</v>
          </cell>
          <cell r="I1843" t="str">
            <v>อรพิน</v>
          </cell>
          <cell r="J1843" t="str">
            <v>บุญสม</v>
          </cell>
          <cell r="K1843"/>
          <cell r="L1843" t="str">
            <v>บิ๊กซี หางดง</v>
          </cell>
          <cell r="M1843" t="str">
            <v>เชียงใหม่ 3</v>
          </cell>
          <cell r="N1843">
            <v>8</v>
          </cell>
          <cell r="O1843"/>
          <cell r="P1843" t="str">
            <v>1.บุคคลค้ำประกัน</v>
          </cell>
          <cell r="Q1843"/>
          <cell r="R1843"/>
          <cell r="S1843" t="str">
            <v>แขวงเชียงใหม่</v>
          </cell>
          <cell r="T1843" t="str">
            <v>ผบE1896</v>
          </cell>
          <cell r="U1843">
            <v>2566</v>
          </cell>
          <cell r="V1843" t="str">
            <v>ผบE3372</v>
          </cell>
          <cell r="W1843">
            <v>2566</v>
          </cell>
          <cell r="X1843">
            <v>19</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นางสาวอรพิน บุญสม</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2687</v>
          </cell>
          <cell r="C1844">
            <v>1838</v>
          </cell>
          <cell r="D1844"/>
          <cell r="E1844"/>
          <cell r="F1844"/>
          <cell r="G1844">
            <v>800068166233</v>
          </cell>
          <cell r="H1844" t="str">
            <v>นาย</v>
          </cell>
          <cell r="I1844" t="str">
            <v>สุวัฒน์</v>
          </cell>
          <cell r="J1844" t="str">
            <v>ดีคำมา</v>
          </cell>
          <cell r="K1844" t="str">
            <v>บิ๊กซี หางดง</v>
          </cell>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ผบE1432</v>
          </cell>
          <cell r="U1844">
            <v>2566</v>
          </cell>
          <cell r="V1844" t="str">
            <v xml:space="preserve">  ผบE3295</v>
          </cell>
          <cell r="W1844">
            <v>2566</v>
          </cell>
          <cell r="X1844">
            <v>16</v>
          </cell>
          <cell r="Y1844">
            <v>5</v>
          </cell>
          <cell r="Z1844">
            <v>2566</v>
          </cell>
          <cell r="AA1844"/>
          <cell r="AB1844"/>
          <cell r="AC1844"/>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นายสุวัฒน์ ดีคำมา</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2688</v>
          </cell>
          <cell r="C1845">
            <v>1839</v>
          </cell>
          <cell r="D1845"/>
          <cell r="E1845"/>
          <cell r="F1845"/>
          <cell r="G1845">
            <v>800080119277</v>
          </cell>
          <cell r="H1845" t="str">
            <v>นางสาว</v>
          </cell>
          <cell r="I1845" t="str">
            <v>สาวิตรี</v>
          </cell>
          <cell r="J1845" t="str">
            <v>หน่ออุ่น</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แขวงเชียงใหม่</v>
          </cell>
          <cell r="T1845" t="str">
            <v>ผบE1890</v>
          </cell>
          <cell r="U1845">
            <v>2566</v>
          </cell>
          <cell r="V1845" t="str">
            <v>ผบE3417</v>
          </cell>
          <cell r="W1845">
            <v>2566</v>
          </cell>
          <cell r="X1845"/>
          <cell r="Y1845"/>
          <cell r="Z1845"/>
          <cell r="AA1845">
            <v>19</v>
          </cell>
          <cell r="AB1845">
            <v>5</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นางสาวสาวิตรี หน่ออุ่น</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2689</v>
          </cell>
          <cell r="C1846">
            <v>1840</v>
          </cell>
          <cell r="D1846"/>
          <cell r="E1846"/>
          <cell r="F1846"/>
          <cell r="G1846">
            <v>800085639402</v>
          </cell>
          <cell r="H1846" t="str">
            <v>นาย</v>
          </cell>
          <cell r="I1846" t="str">
            <v>สามารถ</v>
          </cell>
          <cell r="J1846" t="str">
            <v>อ่อนเสาร์</v>
          </cell>
          <cell r="K1846"/>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จังหวัดฮอด</v>
          </cell>
          <cell r="T1846" t="str">
            <v>ผบE211</v>
          </cell>
          <cell r="U1846">
            <v>2566</v>
          </cell>
          <cell r="V1846" t="str">
            <v>ผบE567</v>
          </cell>
          <cell r="W1846">
            <v>2566</v>
          </cell>
          <cell r="X1846"/>
          <cell r="Y1846"/>
          <cell r="Z1846"/>
          <cell r="AA1846">
            <v>1</v>
          </cell>
          <cell r="AB1846">
            <v>6</v>
          </cell>
          <cell r="AC1846">
            <v>2566</v>
          </cell>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นายสามารถ อ่อนเสาร์</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2690</v>
          </cell>
          <cell r="C1847">
            <v>1841</v>
          </cell>
          <cell r="D1847"/>
          <cell r="E1847"/>
          <cell r="F1847"/>
          <cell r="G1847">
            <v>800088794154</v>
          </cell>
          <cell r="H1847" t="str">
            <v xml:space="preserve">นางสาวหรือนาง
</v>
          </cell>
          <cell r="I1847" t="str">
            <v>สงกรานต์</v>
          </cell>
          <cell r="J1847" t="str">
            <v>ศรีทะบาลหรืออินหน่อแก้ว</v>
          </cell>
          <cell r="K1847" t="str">
            <v>บิ๊กซี หางดง</v>
          </cell>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ผบE1888</v>
          </cell>
          <cell r="U1847">
            <v>2566</v>
          </cell>
          <cell r="V1847" t="str">
            <v>ผบE3421</v>
          </cell>
          <cell r="W1847">
            <v>2566</v>
          </cell>
          <cell r="X1847">
            <v>19</v>
          </cell>
          <cell r="Y1847">
            <v>5</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นางสาวหรือนาง
สงกรานต์ ศรีทะบาลหรืออินหน่อแก้ว</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2691</v>
          </cell>
          <cell r="C1848">
            <v>1842</v>
          </cell>
          <cell r="D1848"/>
          <cell r="E1848"/>
          <cell r="F1848"/>
          <cell r="G1848">
            <v>800098617551</v>
          </cell>
          <cell r="H1848" t="str">
            <v>นาย</v>
          </cell>
          <cell r="I1848" t="str">
            <v>ศุภกร</v>
          </cell>
          <cell r="J1848" t="str">
            <v>สวัสดี</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แขวงเชียงใหม่</v>
          </cell>
          <cell r="T1848" t="str">
            <v>ผบE322</v>
          </cell>
          <cell r="U1848">
            <v>2566</v>
          </cell>
          <cell r="V1848" t="str">
            <v>ผบE2297</v>
          </cell>
          <cell r="W1848">
            <v>2566</v>
          </cell>
          <cell r="X1848">
            <v>24</v>
          </cell>
          <cell r="Y1848">
            <v>4</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นายศุภกร สวัสดี</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2692</v>
          </cell>
          <cell r="C1849">
            <v>1843</v>
          </cell>
          <cell r="D1849"/>
          <cell r="E1849"/>
          <cell r="F1849"/>
          <cell r="G1849">
            <v>800097781176</v>
          </cell>
          <cell r="H1849" t="str">
            <v>นาย</v>
          </cell>
          <cell r="I1849" t="str">
            <v>ศรัญญู</v>
          </cell>
          <cell r="J1849" t="str">
            <v>นันตา</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จังหวัดลำพูน</v>
          </cell>
          <cell r="T1849" t="str">
            <v>ผบE545</v>
          </cell>
          <cell r="U1849">
            <v>2566</v>
          </cell>
          <cell r="V1849" t="str">
            <v>ผบE1153</v>
          </cell>
          <cell r="W1849">
            <v>2566</v>
          </cell>
          <cell r="X1849">
            <v>1</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นายศรัญญู นันตา</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2693</v>
          </cell>
          <cell r="C1850">
            <v>1844</v>
          </cell>
          <cell r="D1850"/>
          <cell r="E1850"/>
          <cell r="F1850"/>
          <cell r="G1850">
            <v>8001021148874</v>
          </cell>
          <cell r="H1850" t="str">
            <v>นางสาว</v>
          </cell>
          <cell r="I1850" t="str">
            <v>เล็กโพ</v>
          </cell>
          <cell r="J1850" t="str">
            <v>ผาติธีรกุลเดช</v>
          </cell>
          <cell r="K1850"/>
          <cell r="L1850" t="str">
            <v>บิ๊กซี หางดง</v>
          </cell>
          <cell r="M1850" t="str">
            <v>เชียงใหม่ 3</v>
          </cell>
          <cell r="N1850">
            <v>8</v>
          </cell>
          <cell r="O1850" t="str">
            <v>สินเชื่อธนาคารประชาชน</v>
          </cell>
          <cell r="P1850" t="str">
            <v>1.บุคคลค้ำประกัน</v>
          </cell>
          <cell r="Q1850"/>
          <cell r="R1850"/>
          <cell r="S1850" t="str">
            <v>แขวงเชียงใหม่</v>
          </cell>
          <cell r="T1850" t="str">
            <v>ผบE1892</v>
          </cell>
          <cell r="U1850">
            <v>2566</v>
          </cell>
          <cell r="V1850" t="str">
            <v>ผบE3420</v>
          </cell>
          <cell r="W1850">
            <v>2566</v>
          </cell>
          <cell r="X1850">
            <v>19</v>
          </cell>
          <cell r="Y1850">
            <v>5</v>
          </cell>
          <cell r="Z1850">
            <v>2566</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นางสาวเล็กโพ ผาติธีรกุลเดช</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2694</v>
          </cell>
          <cell r="C1851">
            <v>1845</v>
          </cell>
          <cell r="D1851"/>
          <cell r="E1851"/>
          <cell r="F1851"/>
          <cell r="G1851">
            <v>800093233891</v>
          </cell>
          <cell r="H1851" t="str">
            <v>นาง</v>
          </cell>
          <cell r="I1851" t="str">
            <v>จารุณี</v>
          </cell>
          <cell r="J1851" t="str">
            <v>ปัญญาคำ</v>
          </cell>
          <cell r="K1851"/>
          <cell r="L1851" t="str">
            <v>จอมทอง</v>
          </cell>
          <cell r="M1851" t="str">
            <v>เชียงใหม่ 3</v>
          </cell>
          <cell r="N1851">
            <v>8</v>
          </cell>
          <cell r="O1851" t="str">
            <v>สินเชื่อธนาคารประชาชน</v>
          </cell>
          <cell r="P1851" t="str">
            <v>1.บุคคลค้ำประกัน</v>
          </cell>
          <cell r="Q1851"/>
          <cell r="S1851" t="str">
            <v>จังหวัดฮอด</v>
          </cell>
          <cell r="T1851" t="str">
            <v>ผบE428</v>
          </cell>
          <cell r="U1851">
            <v>2565</v>
          </cell>
          <cell r="V1851" t="str">
            <v>ผบE553</v>
          </cell>
          <cell r="W1851">
            <v>2565</v>
          </cell>
          <cell r="X1851">
            <v>27</v>
          </cell>
          <cell r="Y1851">
            <v>7</v>
          </cell>
          <cell r="Z1851">
            <v>2565</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นางจารุณี ปัญญาคำ</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2695</v>
          </cell>
          <cell r="C1852">
            <v>1846</v>
          </cell>
          <cell r="D1852"/>
          <cell r="E1852"/>
          <cell r="F1852"/>
          <cell r="G1852">
            <v>800057635594</v>
          </cell>
          <cell r="H1852" t="str">
            <v>นาย</v>
          </cell>
          <cell r="I1852" t="str">
            <v>วิทยา</v>
          </cell>
          <cell r="J1852" t="str">
            <v>อะติยะ</v>
          </cell>
          <cell r="K1852"/>
          <cell r="L1852" t="str">
            <v>แม่แจ่ม</v>
          </cell>
          <cell r="M1852" t="str">
            <v>เชียงใหม่ 3</v>
          </cell>
          <cell r="N1852">
            <v>8</v>
          </cell>
          <cell r="O1852"/>
          <cell r="P1852" t="str">
            <v>1.บุคคลค้ำประกัน</v>
          </cell>
          <cell r="Q1852"/>
          <cell r="R1852"/>
          <cell r="S1852" t="str">
            <v>จังหวัดฮอด</v>
          </cell>
          <cell r="T1852" t="str">
            <v>ผบE209</v>
          </cell>
          <cell r="U1852">
            <v>2566</v>
          </cell>
          <cell r="V1852" t="str">
            <v>ผบE419</v>
          </cell>
          <cell r="W1852">
            <v>2566</v>
          </cell>
          <cell r="X1852">
            <v>8</v>
          </cell>
          <cell r="Y1852">
            <v>5</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นายวิทยา อะติยะ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2696</v>
          </cell>
          <cell r="C1853">
            <v>1847</v>
          </cell>
          <cell r="D1853"/>
          <cell r="E1853"/>
          <cell r="F1853"/>
          <cell r="G1853">
            <v>800054858959</v>
          </cell>
          <cell r="H1853" t="str">
            <v>นาย</v>
          </cell>
          <cell r="I1853" t="str">
            <v>บุญทอง</v>
          </cell>
          <cell r="J1853" t="str">
            <v>สุนันต๊ะ</v>
          </cell>
          <cell r="K1853"/>
          <cell r="L1853" t="str">
            <v>แม่แจ่ม</v>
          </cell>
          <cell r="M1853" t="str">
            <v>เชียงใหม่ 3</v>
          </cell>
          <cell r="N1853">
            <v>8</v>
          </cell>
          <cell r="O1853" t="str">
            <v>สินเชื่อองค์ชุมชน</v>
          </cell>
          <cell r="P1853" t="str">
            <v>1.บุคคลค้ำประกัน</v>
          </cell>
          <cell r="Q1853"/>
          <cell r="R1853"/>
          <cell r="S1853" t="str">
            <v>จังหวัดฮอด</v>
          </cell>
          <cell r="T1853" t="str">
            <v>ผบE714</v>
          </cell>
          <cell r="U1853">
            <v>2566</v>
          </cell>
          <cell r="V1853" t="str">
            <v>ผบE912</v>
          </cell>
          <cell r="W1853">
            <v>2566</v>
          </cell>
          <cell r="X1853">
            <v>26</v>
          </cell>
          <cell r="Y1853">
            <v>7</v>
          </cell>
          <cell r="Z1853">
            <v>2566</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นายบุญทอง สุนันต๊ะ</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2697</v>
          </cell>
          <cell r="C1854">
            <v>1848</v>
          </cell>
          <cell r="D1854"/>
          <cell r="E1854"/>
          <cell r="F1854"/>
          <cell r="G1854">
            <v>800077191594</v>
          </cell>
          <cell r="H1854" t="str">
            <v>นาย</v>
          </cell>
          <cell r="I1854" t="str">
            <v>วิมนต์</v>
          </cell>
          <cell r="J1854" t="str">
            <v>ใจอ่อน</v>
          </cell>
          <cell r="K1854"/>
          <cell r="L1854" t="str">
            <v>แม่แจ่ม</v>
          </cell>
          <cell r="M1854" t="str">
            <v>เชียงใหม่ 3</v>
          </cell>
          <cell r="N1854">
            <v>8</v>
          </cell>
          <cell r="O1854"/>
          <cell r="P1854" t="str">
            <v>1.บุคคลค้ำประกัน</v>
          </cell>
          <cell r="Q1854"/>
          <cell r="R1854"/>
          <cell r="S1854" t="str">
            <v>จังหวัดฮอด</v>
          </cell>
          <cell r="T1854" t="str">
            <v>ผบE431</v>
          </cell>
          <cell r="U1854">
            <v>2565</v>
          </cell>
          <cell r="V1854" t="str">
            <v>ผบE541</v>
          </cell>
          <cell r="W1854">
            <v>2565</v>
          </cell>
          <cell r="X1854">
            <v>27</v>
          </cell>
          <cell r="Y1854">
            <v>7</v>
          </cell>
          <cell r="Z1854">
            <v>2565</v>
          </cell>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นายวิมนต์ ใจอ่อน</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2698</v>
          </cell>
          <cell r="C1855">
            <v>1849</v>
          </cell>
          <cell r="D1855"/>
          <cell r="E1855"/>
          <cell r="F1855"/>
          <cell r="G1855">
            <v>800080097333</v>
          </cell>
          <cell r="H1855" t="str">
            <v>นาง</v>
          </cell>
          <cell r="I1855" t="str">
            <v>เฉิดฉาย</v>
          </cell>
          <cell r="J1855" t="str">
            <v>วงค์จันทร์ตา</v>
          </cell>
          <cell r="K1855"/>
          <cell r="L1855" t="str">
            <v>แม่อาย</v>
          </cell>
          <cell r="M1855" t="str">
            <v>เชียงใหม่ 2</v>
          </cell>
          <cell r="N1855">
            <v>8</v>
          </cell>
          <cell r="O1855" t="str">
            <v>สินเชื่อธนาคารประชาชน</v>
          </cell>
          <cell r="P1855" t="str">
            <v>1.บุคคลค้ำประกัน</v>
          </cell>
          <cell r="Q1855"/>
          <cell r="R1855"/>
          <cell r="S1855" t="str">
            <v>จังหวัดฝาง</v>
          </cell>
          <cell r="T1855" t="str">
            <v>ผบE1180</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นางเฉิดฉาย วงค์จันทร์ตา</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2699</v>
          </cell>
          <cell r="C1856">
            <v>1850</v>
          </cell>
          <cell r="D1856"/>
          <cell r="E1856"/>
          <cell r="F1856"/>
          <cell r="G1856">
            <v>800074216980</v>
          </cell>
          <cell r="H1856" t="str">
            <v>นางสาว</v>
          </cell>
          <cell r="I1856" t="str">
            <v>พัชนี</v>
          </cell>
          <cell r="J1856" t="str">
            <v>ยอดคำ</v>
          </cell>
          <cell r="K1856"/>
          <cell r="L1856" t="str">
            <v>แม่อาย</v>
          </cell>
          <cell r="M1856" t="str">
            <v>เชียงใหม่ 2</v>
          </cell>
          <cell r="N1856">
            <v>8</v>
          </cell>
          <cell r="O1856"/>
          <cell r="P1856" t="str">
            <v>1.บุคคลค้ำประกัน</v>
          </cell>
          <cell r="Q1856"/>
          <cell r="R1856"/>
          <cell r="S1856" t="str">
            <v>จังหวัดฝาง</v>
          </cell>
          <cell r="T1856" t="str">
            <v>ผบE1181</v>
          </cell>
          <cell r="U1856">
            <v>2566</v>
          </cell>
          <cell r="V1856"/>
          <cell r="W1856"/>
          <cell r="X1856"/>
          <cell r="Y1856"/>
          <cell r="Z1856"/>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นางสาวพัชนี ยอดคำ</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2700</v>
          </cell>
          <cell r="C1857">
            <v>1851</v>
          </cell>
          <cell r="D1857"/>
          <cell r="E1857"/>
          <cell r="F1857"/>
          <cell r="G1857">
            <v>800095040781</v>
          </cell>
          <cell r="H1857" t="str">
            <v>นาย</v>
          </cell>
          <cell r="I1857" t="str">
            <v>ธมกร</v>
          </cell>
          <cell r="J1857" t="str">
            <v>เพ็ชรสุวรรณ</v>
          </cell>
          <cell r="K1857"/>
          <cell r="L1857" t="str">
            <v>มีโชคพลาซ่า</v>
          </cell>
          <cell r="M1857" t="str">
            <v>เชียงใหม่ 2</v>
          </cell>
          <cell r="N1857">
            <v>8</v>
          </cell>
          <cell r="O1857" t="str">
            <v>สินเชื่อแก้ไขปัญหาหนี้นอกระบบ PSA ระยะที่ 2</v>
          </cell>
          <cell r="P1857" t="str">
            <v>1.บุคคลค้ำประกัน</v>
          </cell>
          <cell r="Q1857"/>
          <cell r="R1857"/>
          <cell r="S1857" t="str">
            <v>แขวงเชียงใหม่</v>
          </cell>
          <cell r="T1857" t="str">
            <v>ผบE3643</v>
          </cell>
          <cell r="U1857">
            <v>2565</v>
          </cell>
          <cell r="V1857" t="str">
            <v>ผบE7107</v>
          </cell>
          <cell r="W1857">
            <v>2565</v>
          </cell>
          <cell r="X1857">
            <v>4</v>
          </cell>
          <cell r="Y1857">
            <v>10</v>
          </cell>
          <cell r="Z1857">
            <v>2565</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นายธมกร เพ็ชรสุวรรณ</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2701</v>
          </cell>
          <cell r="C1858">
            <v>1852</v>
          </cell>
          <cell r="D1858"/>
          <cell r="E1858"/>
          <cell r="F1858"/>
          <cell r="G1858">
            <v>800089551504</v>
          </cell>
          <cell r="H1858" t="str">
            <v>นาย</v>
          </cell>
          <cell r="I1858" t="str">
            <v>ชญาณ์นันท์</v>
          </cell>
          <cell r="J1858" t="str">
            <v>นินทร์ธัตถ์</v>
          </cell>
          <cell r="K1858"/>
          <cell r="L1858" t="str">
            <v>มีโชคพลาซ่า</v>
          </cell>
          <cell r="M1858" t="str">
            <v>เชียงใหม่ 2</v>
          </cell>
          <cell r="N1858">
            <v>8</v>
          </cell>
          <cell r="O1858"/>
          <cell r="P1858" t="str">
            <v>1.บุคคลค้ำประกัน</v>
          </cell>
          <cell r="Q1858"/>
          <cell r="R1858"/>
          <cell r="S1858" t="str">
            <v>แขวงเชียงใหม่</v>
          </cell>
          <cell r="T1858" t="str">
            <v>ผบE59</v>
          </cell>
          <cell r="U1858">
            <v>2566</v>
          </cell>
          <cell r="V1858" t="str">
            <v>ผบE2403</v>
          </cell>
          <cell r="W1858">
            <v>2566</v>
          </cell>
          <cell r="X1858">
            <v>25</v>
          </cell>
          <cell r="Y1858">
            <v>4</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นายชญาณ์นันท์ นินทร์ธัตถ์</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2702</v>
          </cell>
          <cell r="C1859">
            <v>1853</v>
          </cell>
          <cell r="D1859"/>
          <cell r="E1859"/>
          <cell r="F1859"/>
          <cell r="G1859">
            <v>800096105955</v>
          </cell>
          <cell r="H1859" t="str">
            <v>นาย</v>
          </cell>
          <cell r="I1859" t="str">
            <v>พิเชษฐ์</v>
          </cell>
          <cell r="J1859" t="str">
            <v>สนธิคุณ</v>
          </cell>
          <cell r="K1859"/>
          <cell r="L1859" t="str">
            <v>มีโชคพลาซ่า</v>
          </cell>
          <cell r="M1859" t="str">
            <v>เชียงใหม่ 2</v>
          </cell>
          <cell r="N1859">
            <v>8</v>
          </cell>
          <cell r="O1859" t="str">
            <v>สินเชื่อแก้ไขปัญหาหนี้นอกระบบ PSA ระยะที่ 2</v>
          </cell>
          <cell r="P1859" t="str">
            <v>1.บุคคลค้ำประกัน</v>
          </cell>
          <cell r="Q1859"/>
          <cell r="R1859"/>
          <cell r="S1859" t="str">
            <v>แขวงเชียงใหม่</v>
          </cell>
          <cell r="T1859" t="str">
            <v>ผบ574</v>
          </cell>
          <cell r="U1859">
            <v>2566</v>
          </cell>
          <cell r="V1859" t="str">
            <v>ผบ882</v>
          </cell>
          <cell r="W1859">
            <v>2566</v>
          </cell>
          <cell r="X1859">
            <v>8</v>
          </cell>
          <cell r="Y1859">
            <v>8</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นายพิเชษฐ์ สนธิคุณ</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2703</v>
          </cell>
          <cell r="C1860">
            <v>1854</v>
          </cell>
          <cell r="D1860"/>
          <cell r="E1860"/>
          <cell r="F1860"/>
          <cell r="G1860">
            <v>800074147914</v>
          </cell>
          <cell r="H1860" t="str">
            <v>นาย</v>
          </cell>
          <cell r="I1860" t="str">
            <v>ชัยวัฒน์</v>
          </cell>
          <cell r="J1860" t="str">
            <v>พัชรานุกุล</v>
          </cell>
          <cell r="K1860"/>
          <cell r="L1860" t="str">
            <v>ฮอด</v>
          </cell>
          <cell r="M1860" t="str">
            <v>เชียงใหม่ 3</v>
          </cell>
          <cell r="N1860">
            <v>8</v>
          </cell>
          <cell r="O1860" t="str">
            <v>สินเชื่อองค์ชุมชน</v>
          </cell>
          <cell r="P1860" t="str">
            <v>1.บุคคลค้ำประกัน</v>
          </cell>
          <cell r="Q1860"/>
          <cell r="R1860"/>
          <cell r="S1860" t="str">
            <v>จังหวัดฮอด</v>
          </cell>
          <cell r="T1860" t="str">
            <v>ผบE889</v>
          </cell>
          <cell r="U1860">
            <v>2565</v>
          </cell>
          <cell r="V1860" t="str">
            <v>ผบE52</v>
          </cell>
          <cell r="W1860">
            <v>2566</v>
          </cell>
          <cell r="X1860">
            <v>23</v>
          </cell>
          <cell r="Y1860">
            <v>1</v>
          </cell>
          <cell r="Z1860">
            <v>2566</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นายชัยวัฒน์ พัชรานุกุล</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2704</v>
          </cell>
          <cell r="C1861">
            <v>1855</v>
          </cell>
          <cell r="D1861"/>
          <cell r="E1861"/>
          <cell r="F1861"/>
          <cell r="G1861">
            <v>800072349916</v>
          </cell>
          <cell r="H1861" t="str">
            <v>นาย</v>
          </cell>
          <cell r="I1861" t="str">
            <v>เกรียงศักดิ์</v>
          </cell>
          <cell r="J1861" t="str">
            <v>ลูนใฝ</v>
          </cell>
          <cell r="K1861"/>
          <cell r="L1861" t="str">
            <v>ฮอด</v>
          </cell>
          <cell r="M1861" t="str">
            <v>เชียงใหม่ 3</v>
          </cell>
          <cell r="N1861">
            <v>8</v>
          </cell>
          <cell r="O1861"/>
          <cell r="P1861"/>
          <cell r="Q1861"/>
          <cell r="R1861"/>
          <cell r="S1861" t="str">
            <v>จังหวัดฮอด</v>
          </cell>
          <cell r="T1861" t="str">
            <v>ผบE799</v>
          </cell>
          <cell r="U1861">
            <v>2565</v>
          </cell>
          <cell r="V1861" t="str">
            <v>ผบE894</v>
          </cell>
          <cell r="W1861">
            <v>2565</v>
          </cell>
          <cell r="X1861">
            <v>21</v>
          </cell>
          <cell r="Y1861">
            <v>11</v>
          </cell>
          <cell r="Z1861">
            <v>2565</v>
          </cell>
          <cell r="AA1861"/>
          <cell r="AB1861"/>
          <cell r="AC1861"/>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นายเกรียงศักดิ์ ลูนใฝ</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2705</v>
          </cell>
          <cell r="C1862">
            <v>1856</v>
          </cell>
          <cell r="D1862"/>
          <cell r="E1862"/>
          <cell r="F1862"/>
          <cell r="G1862">
            <v>8000792980916</v>
          </cell>
          <cell r="H1862" t="str">
            <v>นางสาว</v>
          </cell>
          <cell r="I1862" t="str">
            <v>อรอุมา</v>
          </cell>
          <cell r="J1862" t="str">
            <v>กัลยารัตน์</v>
          </cell>
          <cell r="K1862" t="str">
            <v>3 5099 00418 70 1</v>
          </cell>
          <cell r="L1862" t="str">
            <v>เชียงใหม่</v>
          </cell>
          <cell r="M1862" t="str">
            <v>เชียงใหม่ 1</v>
          </cell>
          <cell r="N1862">
            <v>8</v>
          </cell>
          <cell r="O1862" t="str">
            <v>สินเชื่อไทรทอง</v>
          </cell>
          <cell r="P1862" t="str">
            <v>2.หลักทรัพย์ค้ำประกัน</v>
          </cell>
          <cell r="Q1862">
            <v>632299.35</v>
          </cell>
          <cell r="R1862">
            <v>130008.48</v>
          </cell>
          <cell r="S1862" t="str">
            <v>จังหวัดเชียงใหม่</v>
          </cell>
          <cell r="T1862" t="str">
            <v>ผบE310</v>
          </cell>
          <cell r="U1862">
            <v>2567</v>
          </cell>
          <cell r="V1862" t="str">
            <v>ผบE679</v>
          </cell>
          <cell r="W1862">
            <v>2567</v>
          </cell>
          <cell r="X1862"/>
          <cell r="Y1862"/>
          <cell r="Z1862"/>
          <cell r="AA1862">
            <v>18</v>
          </cell>
          <cell r="AB1862">
            <v>3</v>
          </cell>
          <cell r="AC1862">
            <v>2567</v>
          </cell>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นางสาวอรอุมา กัลยารัตน์</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2706</v>
          </cell>
          <cell r="C1863">
            <v>1857</v>
          </cell>
          <cell r="D1863"/>
          <cell r="E1863"/>
          <cell r="F1863"/>
          <cell r="G1863">
            <v>800072835419</v>
          </cell>
          <cell r="H1863" t="str">
            <v>นาง</v>
          </cell>
          <cell r="I1863" t="str">
            <v>วัชรี</v>
          </cell>
          <cell r="J1863" t="str">
            <v>คำมาสาร</v>
          </cell>
          <cell r="K1863"/>
          <cell r="L1863" t="str">
            <v>ฮอด</v>
          </cell>
          <cell r="M1863" t="str">
            <v>เชียงใหม่ 3</v>
          </cell>
          <cell r="N1863">
            <v>8</v>
          </cell>
          <cell r="O1863"/>
          <cell r="P1863" t="str">
            <v>1.บุคคลค้ำประกัน</v>
          </cell>
          <cell r="Q1863"/>
          <cell r="R1863"/>
          <cell r="S1863" t="str">
            <v>จังหวัดฮอด</v>
          </cell>
          <cell r="T1863" t="str">
            <v>ผบE666</v>
          </cell>
          <cell r="U1863">
            <v>2565</v>
          </cell>
          <cell r="V1863" t="str">
            <v>ผบE856</v>
          </cell>
          <cell r="W1863">
            <v>2565</v>
          </cell>
          <cell r="X1863">
            <v>14</v>
          </cell>
          <cell r="Y1863">
            <v>11</v>
          </cell>
          <cell r="Z1863">
            <v>2565</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นางวัชรี คำมาสาร</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2707</v>
          </cell>
          <cell r="C1864">
            <v>1858</v>
          </cell>
          <cell r="D1864"/>
          <cell r="E1864"/>
          <cell r="F1864"/>
          <cell r="G1864">
            <v>800094810937</v>
          </cell>
          <cell r="H1864" t="str">
            <v>นางสาว</v>
          </cell>
          <cell r="I1864" t="str">
            <v xml:space="preserve">จิราพร  </v>
          </cell>
          <cell r="J1864" t="str">
            <v>เป็งใจ</v>
          </cell>
          <cell r="K1864"/>
          <cell r="L1864" t="str">
            <v>ฮอด</v>
          </cell>
          <cell r="M1864" t="str">
            <v>เชียงใหม่ 3</v>
          </cell>
          <cell r="N1864">
            <v>8</v>
          </cell>
          <cell r="O1864"/>
          <cell r="P1864" t="str">
            <v>1.บุคคลค้ำประกัน</v>
          </cell>
          <cell r="Q1864"/>
          <cell r="R1864"/>
          <cell r="S1864" t="str">
            <v>จังหวัดฮอด</v>
          </cell>
          <cell r="T1864" t="str">
            <v>ผบE888</v>
          </cell>
          <cell r="U1864">
            <v>2565</v>
          </cell>
          <cell r="V1864" t="str">
            <v>ผบE51</v>
          </cell>
          <cell r="W1864">
            <v>2566</v>
          </cell>
          <cell r="X1864">
            <v>23</v>
          </cell>
          <cell r="Y1864">
            <v>1</v>
          </cell>
          <cell r="Z1864">
            <v>2566</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นางสาวจิราพร   เป็งใจ</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2708</v>
          </cell>
          <cell r="C1865">
            <v>1859</v>
          </cell>
          <cell r="D1865"/>
          <cell r="E1865"/>
          <cell r="F1865"/>
          <cell r="G1865">
            <v>800072107587</v>
          </cell>
          <cell r="H1865" t="str">
            <v>นาง</v>
          </cell>
          <cell r="I1865" t="str">
            <v>อรทัย</v>
          </cell>
          <cell r="J1865" t="str">
            <v>ปัญญาปิน</v>
          </cell>
          <cell r="K1865"/>
          <cell r="L1865" t="str">
            <v>ฮอด</v>
          </cell>
          <cell r="M1865" t="str">
            <v>เชียงใหม่ 3</v>
          </cell>
          <cell r="N1865">
            <v>8</v>
          </cell>
          <cell r="O1865"/>
          <cell r="P1865" t="str">
            <v>1.บุคคลค้ำประกัน</v>
          </cell>
          <cell r="Q1865"/>
          <cell r="R1865"/>
          <cell r="S1865" t="str">
            <v>จังหวัดฮอด</v>
          </cell>
          <cell r="T1865" t="str">
            <v>ผบE798</v>
          </cell>
          <cell r="U1865">
            <v>2565</v>
          </cell>
          <cell r="V1865" t="str">
            <v>ผบE893</v>
          </cell>
          <cell r="W1865">
            <v>2565</v>
          </cell>
          <cell r="X1865">
            <v>21</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นางอรทัย ปัญญาปิน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2709</v>
          </cell>
          <cell r="C1866">
            <v>1860</v>
          </cell>
          <cell r="D1866"/>
          <cell r="E1866"/>
          <cell r="F1866"/>
          <cell r="G1866">
            <v>800093867516</v>
          </cell>
          <cell r="H1866" t="str">
            <v>นาง</v>
          </cell>
          <cell r="I1866" t="str">
            <v>อังศุมาลี</v>
          </cell>
          <cell r="J1866" t="str">
            <v>ไชยคำปัน</v>
          </cell>
          <cell r="K1866"/>
          <cell r="L1866" t="str">
            <v>ฮอด</v>
          </cell>
          <cell r="M1866" t="str">
            <v>เชียงใหม่ 3</v>
          </cell>
          <cell r="N1866">
            <v>8</v>
          </cell>
          <cell r="O1866"/>
          <cell r="P1866" t="str">
            <v>1.บุคคลค้ำประกัน</v>
          </cell>
          <cell r="Q1866"/>
          <cell r="R1866"/>
          <cell r="S1866" t="str">
            <v>จังหวัดฮอด</v>
          </cell>
          <cell r="T1866" t="str">
            <v>ผบE801</v>
          </cell>
          <cell r="U1866">
            <v>2565</v>
          </cell>
          <cell r="V1866" t="str">
            <v>ผบE905</v>
          </cell>
          <cell r="W1866">
            <v>2565</v>
          </cell>
          <cell r="X1866">
            <v>22</v>
          </cell>
          <cell r="Y1866">
            <v>11</v>
          </cell>
          <cell r="Z1866">
            <v>2565</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นางอังศุมาลี ไชยคำปัน</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2710</v>
          </cell>
          <cell r="C1867">
            <v>1861</v>
          </cell>
          <cell r="D1867"/>
          <cell r="E1867"/>
          <cell r="F1867"/>
          <cell r="G1867">
            <v>800083945801</v>
          </cell>
          <cell r="H1867" t="str">
            <v>นางสาว</v>
          </cell>
          <cell r="I1867" t="str">
            <v>กมลชนก</v>
          </cell>
          <cell r="J1867" t="str">
            <v>เป็งศิริ</v>
          </cell>
          <cell r="K1867"/>
          <cell r="L1867" t="str">
            <v>ฮอด</v>
          </cell>
          <cell r="M1867" t="str">
            <v>เชียงใหม่ 3</v>
          </cell>
          <cell r="N1867">
            <v>8</v>
          </cell>
          <cell r="O1867"/>
          <cell r="P1867" t="str">
            <v>1.บุคคลค้ำประกัน</v>
          </cell>
          <cell r="Q1867"/>
          <cell r="R1867"/>
          <cell r="S1867" t="str">
            <v>จังหวัดลำพูน</v>
          </cell>
          <cell r="T1867" t="str">
            <v>ผบE87</v>
          </cell>
          <cell r="U1867">
            <v>2566</v>
          </cell>
          <cell r="V1867" t="str">
            <v>ผบE801</v>
          </cell>
          <cell r="W1867">
            <v>2566</v>
          </cell>
          <cell r="X1867">
            <v>20</v>
          </cell>
          <cell r="Y1867">
            <v>3</v>
          </cell>
          <cell r="Z1867">
            <v>2566</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นางสาวกมลชนก เป็งศิริ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2711</v>
          </cell>
          <cell r="C1868">
            <v>1862</v>
          </cell>
          <cell r="D1868"/>
          <cell r="E1868"/>
          <cell r="F1868"/>
          <cell r="G1868">
            <v>800084083628</v>
          </cell>
          <cell r="H1868" t="str">
            <v>นางสาว</v>
          </cell>
          <cell r="I1868" t="str">
            <v>สุกัลยา</v>
          </cell>
          <cell r="J1868" t="str">
            <v>ตาณะศรี</v>
          </cell>
          <cell r="K1868"/>
          <cell r="L1868" t="str">
            <v>ฮอด</v>
          </cell>
          <cell r="M1868" t="str">
            <v>เชียงใหม่ 3</v>
          </cell>
          <cell r="N1868">
            <v>8</v>
          </cell>
          <cell r="O1868" t="str">
            <v>สินเชื่อธนาคารประชาชน</v>
          </cell>
          <cell r="P1868" t="str">
            <v>1.บุคคลค้ำประกัน</v>
          </cell>
          <cell r="Q1868"/>
          <cell r="R1868"/>
          <cell r="S1868" t="str">
            <v>จังหวัดฮอด</v>
          </cell>
          <cell r="T1868" t="str">
            <v>ผบE671</v>
          </cell>
          <cell r="U1868">
            <v>2565</v>
          </cell>
          <cell r="V1868" t="str">
            <v>ผบE771</v>
          </cell>
          <cell r="W1868">
            <v>2565</v>
          </cell>
          <cell r="X1868">
            <v>11</v>
          </cell>
          <cell r="Y1868">
            <v>10</v>
          </cell>
          <cell r="Z1868">
            <v>2565</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นางสาวสุกัลยา ตาณะศรี</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2712</v>
          </cell>
          <cell r="C1869">
            <v>1863</v>
          </cell>
          <cell r="D1869"/>
          <cell r="E1869"/>
          <cell r="F1869"/>
          <cell r="G1869">
            <v>800096536043</v>
          </cell>
          <cell r="H1869" t="str">
            <v>นาง</v>
          </cell>
          <cell r="I1869" t="str">
            <v>มีนา</v>
          </cell>
          <cell r="J1869" t="str">
            <v>แก้วเกิดก่อน</v>
          </cell>
          <cell r="K1869"/>
          <cell r="L1869" t="str">
            <v>ฮอด</v>
          </cell>
          <cell r="M1869" t="str">
            <v>เชียงใหม่ 3</v>
          </cell>
          <cell r="N1869">
            <v>8</v>
          </cell>
          <cell r="O1869"/>
          <cell r="P1869" t="str">
            <v>1.บุคคลค้ำประกัน</v>
          </cell>
          <cell r="Q1869"/>
          <cell r="R1869"/>
          <cell r="S1869" t="str">
            <v>จังหวัดฮอด</v>
          </cell>
          <cell r="T1869" t="str">
            <v>ผบE992</v>
          </cell>
          <cell r="U1869">
            <v>2565</v>
          </cell>
          <cell r="V1869" t="str">
            <v>ผบE139</v>
          </cell>
          <cell r="W1869">
            <v>2566</v>
          </cell>
          <cell r="X1869">
            <v>7</v>
          </cell>
          <cell r="Y1869">
            <v>2</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cell r="BC1869"/>
          <cell r="BD1869"/>
          <cell r="BE1869"/>
          <cell r="BF1869"/>
          <cell r="BG1869"/>
          <cell r="BH1869"/>
          <cell r="BI1869"/>
          <cell r="BJ1869"/>
          <cell r="BK1869"/>
          <cell r="BL1869" t="str">
            <v>นางมีนา แก้วเกิดก่อน</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2713</v>
          </cell>
          <cell r="C1870">
            <v>1864</v>
          </cell>
          <cell r="D1870"/>
          <cell r="E1870"/>
          <cell r="F1870"/>
          <cell r="G1870" t="str">
            <v>800084274045 , 800084274060 , 800084274052</v>
          </cell>
          <cell r="H1870" t="str">
            <v>นางสาว</v>
          </cell>
          <cell r="I1870" t="str">
            <v>หทัยชนก</v>
          </cell>
          <cell r="J1870" t="str">
            <v>แตงทอง</v>
          </cell>
          <cell r="K1870">
            <v>1509901013694</v>
          </cell>
          <cell r="L1870" t="str">
            <v>มีโชคพลาซ่า</v>
          </cell>
          <cell r="M1870" t="str">
            <v>เชียงใหม่ 2</v>
          </cell>
          <cell r="N1870">
            <v>8</v>
          </cell>
          <cell r="O1870" t="str">
            <v>สินเชื่อเคหะ , สินเชื่อไทรทอง</v>
          </cell>
          <cell r="P1870" t="str">
            <v>2.หลักทรัพย์ค้ำประกัน</v>
          </cell>
          <cell r="Q1870"/>
          <cell r="R1870"/>
          <cell r="S1870" t="str">
            <v>จังหวัดฮอด</v>
          </cell>
          <cell r="T1870" t="str">
            <v>ผบE201</v>
          </cell>
          <cell r="U1870">
            <v>2566</v>
          </cell>
          <cell r="V1870" t="str">
            <v>ผบE417</v>
          </cell>
          <cell r="W1870">
            <v>2566</v>
          </cell>
          <cell r="X1870">
            <v>8</v>
          </cell>
          <cell r="Y1870">
            <v>5</v>
          </cell>
          <cell r="Z1870">
            <v>2566</v>
          </cell>
          <cell r="AA1870"/>
          <cell r="AB1870"/>
          <cell r="AC1870"/>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นางสาวหทัยชนก แตงทอง</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2714</v>
          </cell>
          <cell r="C1871">
            <v>1865</v>
          </cell>
          <cell r="D1871">
            <v>8</v>
          </cell>
          <cell r="E1871">
            <v>8</v>
          </cell>
          <cell r="F1871">
            <v>2567</v>
          </cell>
          <cell r="G1871">
            <v>800097055951</v>
          </cell>
          <cell r="H1871" t="str">
            <v>นาย</v>
          </cell>
          <cell r="I1871" t="str">
            <v>อภินัทธ์</v>
          </cell>
          <cell r="J1871" t="str">
            <v>โนจา</v>
          </cell>
          <cell r="K1871" t="str">
            <v>1 5099 01016 80 4</v>
          </cell>
          <cell r="L1871" t="str">
            <v>แม่ริม</v>
          </cell>
          <cell r="M1871" t="str">
            <v>เชียงใหม่ 2</v>
          </cell>
          <cell r="N1871">
            <v>8</v>
          </cell>
          <cell r="O1871" t="str">
            <v>ธนาคารประชาชน</v>
          </cell>
          <cell r="P1871" t="str">
            <v>1.บุคคลค้ำประกัน</v>
          </cell>
          <cell r="Q1871"/>
          <cell r="R1871"/>
          <cell r="S1871" t="str">
            <v>แขวงเชียงใหม่</v>
          </cell>
          <cell r="T1871" t="str">
            <v>ผบE3261</v>
          </cell>
          <cell r="U1871">
            <v>2565</v>
          </cell>
          <cell r="V1871" t="str">
            <v>ผบE5582</v>
          </cell>
          <cell r="W1871">
            <v>2565</v>
          </cell>
          <cell r="X1871"/>
          <cell r="Y1871"/>
          <cell r="Z1871"/>
          <cell r="AA1871">
            <v>2</v>
          </cell>
          <cell r="AB1871">
            <v>8</v>
          </cell>
          <cell r="AC1871">
            <v>2565</v>
          </cell>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นายอภินัทธ์ โนจา</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2715</v>
          </cell>
          <cell r="C1872">
            <v>1866</v>
          </cell>
          <cell r="D1872"/>
          <cell r="E1872"/>
          <cell r="F1872"/>
          <cell r="G1872" t="str">
            <v>800086097279,
800086097287,
800086097295</v>
          </cell>
          <cell r="H1872" t="str">
            <v>นางสาว,นาย</v>
          </cell>
          <cell r="I1872" t="str">
            <v>ลัดดาวัลย์,นิติ</v>
          </cell>
          <cell r="J1872" t="str">
            <v>ช่างเรือ,สุวรรณจำรัส</v>
          </cell>
          <cell r="K1872" t="str">
            <v>1-8414-00010-07-2,
3-8001-01960-37-6</v>
          </cell>
          <cell r="L1872" t="str">
            <v>แม่โจ้</v>
          </cell>
          <cell r="M1872" t="str">
            <v>เชียงใหม่ 2</v>
          </cell>
          <cell r="N1872">
            <v>8</v>
          </cell>
          <cell r="O1872" t="str">
            <v>สินเชื่อเคหะ</v>
          </cell>
          <cell r="P1872" t="str">
            <v>2.หลักทรัพย์ค้ำประกัน</v>
          </cell>
          <cell r="Q1872"/>
          <cell r="R1872"/>
          <cell r="S1872" t="str">
            <v>จังหวัดเชียงใหม่</v>
          </cell>
          <cell r="T1872" t="str">
            <v>พE641</v>
          </cell>
          <cell r="U1872">
            <v>2566</v>
          </cell>
          <cell r="V1872" t="str">
            <v>พE381</v>
          </cell>
          <cell r="W1872">
            <v>2567</v>
          </cell>
          <cell r="X1872">
            <v>21</v>
          </cell>
          <cell r="Y1872">
            <v>5</v>
          </cell>
          <cell r="Z1872">
            <v>2567</v>
          </cell>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ยึดทรัพย์</v>
          </cell>
          <cell r="BC1872"/>
          <cell r="BD1872"/>
          <cell r="BE1872"/>
          <cell r="BF1872"/>
          <cell r="BG1872"/>
          <cell r="BH1872"/>
          <cell r="BI1872"/>
          <cell r="BJ1872"/>
          <cell r="BK1872"/>
          <cell r="BL1872" t="str">
            <v>นางสาว,นายลัดดาวัลย์,นิติ ช่างเรือ,สุวรรณจำรัส</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2716</v>
          </cell>
          <cell r="C1873">
            <v>1867</v>
          </cell>
          <cell r="D1873">
            <v>9</v>
          </cell>
          <cell r="E1873">
            <v>8</v>
          </cell>
          <cell r="F1873">
            <v>2567</v>
          </cell>
          <cell r="G1873">
            <v>800098449864</v>
          </cell>
          <cell r="H1873" t="str">
            <v>นาย</v>
          </cell>
          <cell r="I1873" t="str">
            <v>สุธีร์</v>
          </cell>
          <cell r="J1873" t="str">
            <v>ทองคำขาว</v>
          </cell>
          <cell r="K1873" t="str">
            <v>3-1010-00501-66-7</v>
          </cell>
          <cell r="L1873" t="str">
            <v>บิ๊กซี หางดง</v>
          </cell>
          <cell r="M1873" t="str">
            <v>เชียงใหม่ 3</v>
          </cell>
          <cell r="N1873">
            <v>8</v>
          </cell>
          <cell r="O1873" t="str">
            <v>สินเชื่อ ธนาคารประชาชนเพื่อผู้มีสวัสดิการแห่งรัฐ</v>
          </cell>
          <cell r="P1873"/>
          <cell r="Q1873"/>
          <cell r="R1873"/>
          <cell r="S1873" t="str">
            <v>แขวงเชียงใหม่</v>
          </cell>
          <cell r="T1873" t="str">
            <v>ผบE3221</v>
          </cell>
          <cell r="U1873">
            <v>2567</v>
          </cell>
          <cell r="V1873"/>
          <cell r="W1873"/>
          <cell r="X1873"/>
          <cell r="Y1873"/>
          <cell r="Z1873"/>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นายสุธีร์ ทองคำขาว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2717</v>
          </cell>
          <cell r="C1874">
            <v>1868</v>
          </cell>
          <cell r="D1874">
            <v>9</v>
          </cell>
          <cell r="E1874">
            <v>8</v>
          </cell>
          <cell r="F1874">
            <v>2567</v>
          </cell>
          <cell r="G1874">
            <v>800124741698</v>
          </cell>
          <cell r="H1874" t="str">
            <v>นางสาว</v>
          </cell>
          <cell r="I1874" t="str">
            <v xml:space="preserve">เบญจวรรณ </v>
          </cell>
          <cell r="J1874" t="str">
            <v>ก๋าแก้ว</v>
          </cell>
          <cell r="K1874" t="str">
            <v>3-5012-01021-98-7</v>
          </cell>
          <cell r="L1874" t="str">
            <v>สันป่าตอง</v>
          </cell>
          <cell r="M1874" t="str">
            <v>เชียงใหม่ 3</v>
          </cell>
          <cell r="N1874">
            <v>8</v>
          </cell>
          <cell r="O1874" t="str">
            <v>สินเชื่อ ธนาคารประชาชน</v>
          </cell>
          <cell r="P1874" t="str">
            <v>1.บุคคลค้ำประกัน</v>
          </cell>
          <cell r="Q1874"/>
          <cell r="R1874"/>
          <cell r="S1874" t="str">
            <v>แขวงเชียงใหม่</v>
          </cell>
          <cell r="T1874" t="str">
            <v>ผบE3202</v>
          </cell>
          <cell r="U1874">
            <v>2567</v>
          </cell>
          <cell r="V1874" t="str">
            <v>ผบE5130</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นางสาวเบญจวรรณ  ก๋าแก้ว</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2718</v>
          </cell>
          <cell r="C1875">
            <v>1869</v>
          </cell>
          <cell r="D1875">
            <v>9</v>
          </cell>
          <cell r="E1875">
            <v>8</v>
          </cell>
          <cell r="F1875">
            <v>2567</v>
          </cell>
          <cell r="G1875">
            <v>800103644582</v>
          </cell>
          <cell r="H1875" t="str">
            <v>นาง</v>
          </cell>
          <cell r="I1875" t="str">
            <v>รุ่งนภา</v>
          </cell>
          <cell r="J1875" t="str">
            <v>ไชยวรรณ</v>
          </cell>
          <cell r="K1875" t="str">
            <v>3-5019-00471-47-7</v>
          </cell>
          <cell r="L1875" t="str">
            <v>สารภี</v>
          </cell>
          <cell r="M1875" t="str">
            <v>เชียงใหม่ 3</v>
          </cell>
          <cell r="N1875">
            <v>8</v>
          </cell>
          <cell r="O1875" t="str">
            <v>สินเชื่อ ธนาคารประชาชน</v>
          </cell>
          <cell r="P1875"/>
          <cell r="Q1875"/>
          <cell r="R1875"/>
          <cell r="S1875" t="str">
            <v>แขวงเชียงใหม่</v>
          </cell>
          <cell r="T1875" t="str">
            <v>ผบE3204</v>
          </cell>
          <cell r="U1875">
            <v>2567</v>
          </cell>
          <cell r="V1875" t="str">
            <v>ผบE5131</v>
          </cell>
          <cell r="W1875">
            <v>2567</v>
          </cell>
          <cell r="X1875">
            <v>10</v>
          </cell>
          <cell r="Y1875">
            <v>6</v>
          </cell>
          <cell r="Z1875">
            <v>2567</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นางรุ่งนภา ไชยวรรณ</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2719</v>
          </cell>
          <cell r="C1876">
            <v>1870</v>
          </cell>
          <cell r="D1876">
            <v>13</v>
          </cell>
          <cell r="E1876">
            <v>8</v>
          </cell>
          <cell r="F1876">
            <v>2567</v>
          </cell>
          <cell r="G1876">
            <v>800096241867</v>
          </cell>
          <cell r="H1876" t="str">
            <v>นาง</v>
          </cell>
          <cell r="I1876" t="str">
            <v>ช่อทิพย์</v>
          </cell>
          <cell r="J1876" t="str">
            <v>คำปาลี</v>
          </cell>
          <cell r="K1876" t="str">
            <v>3-5017-00198-13-1</v>
          </cell>
          <cell r="L1876" t="str">
            <v>ดอยเต่า</v>
          </cell>
          <cell r="M1876" t="str">
            <v>เชียงใหม่ 3</v>
          </cell>
          <cell r="N1876">
            <v>8</v>
          </cell>
          <cell r="O1876" t="str">
            <v>สินเชื่อแก้ไขปัญหาหนี้นอกระบบ PS</v>
          </cell>
          <cell r="P1876" t="str">
            <v>1.บุคคลค้ำประกัน</v>
          </cell>
          <cell r="Q1876"/>
          <cell r="R1876"/>
          <cell r="S1876" t="str">
            <v>จังหวัดฮอด</v>
          </cell>
          <cell r="T1876" t="str">
            <v>ผบE419</v>
          </cell>
          <cell r="U1876">
            <v>2565</v>
          </cell>
          <cell r="V1876" t="str">
            <v>ผบE545</v>
          </cell>
          <cell r="W1876">
            <v>2565</v>
          </cell>
          <cell r="X1876">
            <v>27</v>
          </cell>
          <cell r="Y1876">
            <v>7</v>
          </cell>
          <cell r="Z1876">
            <v>2565</v>
          </cell>
          <cell r="AA1876"/>
          <cell r="AB1876"/>
          <cell r="AC1876"/>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นางช่อทิพย์ คำปาลี</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2720</v>
          </cell>
          <cell r="C1877">
            <v>1871</v>
          </cell>
          <cell r="D1877">
            <v>13</v>
          </cell>
          <cell r="E1877">
            <v>8</v>
          </cell>
          <cell r="F1877">
            <v>2567</v>
          </cell>
          <cell r="G1877">
            <v>800125269392</v>
          </cell>
          <cell r="H1877" t="str">
            <v>นางสาว</v>
          </cell>
          <cell r="I1877" t="str">
            <v>รุ่งทิวา</v>
          </cell>
          <cell r="J1877" t="str">
            <v>ตุ้มปามา</v>
          </cell>
          <cell r="K1877" t="str">
            <v>1-5002-00167-60-3</v>
          </cell>
          <cell r="L1877" t="str">
            <v>จอมทอง</v>
          </cell>
          <cell r="M1877" t="str">
            <v>เชียงใหม่ 3</v>
          </cell>
          <cell r="N1877">
            <v>8</v>
          </cell>
          <cell r="O1877" t="str">
            <v xml:space="preserve">สินเชื่อผู้มีรายได้ประจำ Covid-19 </v>
          </cell>
          <cell r="P1877" t="str">
            <v>1.บุคคลค้ำประกัน</v>
          </cell>
          <cell r="Q1877"/>
          <cell r="R1877"/>
          <cell r="S1877" t="str">
            <v>จังหวัดฮอด</v>
          </cell>
          <cell r="T1877" t="str">
            <v>ผบE436</v>
          </cell>
          <cell r="U1877">
            <v>2565</v>
          </cell>
          <cell r="V1877" t="str">
            <v>ผบE555</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นางสาวรุ่งทิวา ตุ้มปามา</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2721</v>
          </cell>
          <cell r="C1878">
            <v>1872</v>
          </cell>
          <cell r="D1878">
            <v>13</v>
          </cell>
          <cell r="E1878">
            <v>8</v>
          </cell>
          <cell r="F1878">
            <v>2567</v>
          </cell>
          <cell r="G1878">
            <v>800095501592</v>
          </cell>
          <cell r="H1878" t="str">
            <v>นาง</v>
          </cell>
          <cell r="I1878" t="str">
            <v>ทัศนีย์</v>
          </cell>
          <cell r="J1878" t="str">
            <v>สุต๋าคำ</v>
          </cell>
          <cell r="K1878" t="str">
            <v>3-5002-00682-29-6</v>
          </cell>
          <cell r="L1878" t="str">
            <v>จอมทอง</v>
          </cell>
          <cell r="M1878" t="str">
            <v>เชียงใหม่ 3</v>
          </cell>
          <cell r="N1878">
            <v>8</v>
          </cell>
          <cell r="O1878" t="str">
            <v>สินเชื่อแก้ไขปัญหาหนี้นอกระบบ PS</v>
          </cell>
          <cell r="P1878" t="str">
            <v>1.บุคคลค้ำประกัน</v>
          </cell>
          <cell r="Q1878"/>
          <cell r="R1878"/>
          <cell r="S1878" t="str">
            <v>จังหวัดฮอด</v>
          </cell>
          <cell r="T1878" t="str">
            <v>ผบE435</v>
          </cell>
          <cell r="U1878">
            <v>2565</v>
          </cell>
          <cell r="V1878" t="str">
            <v>ผบE554</v>
          </cell>
          <cell r="W1878">
            <v>2565</v>
          </cell>
          <cell r="X1878"/>
          <cell r="Y1878"/>
          <cell r="Z1878"/>
          <cell r="AA1878">
            <v>27</v>
          </cell>
          <cell r="AB1878">
            <v>7</v>
          </cell>
          <cell r="AC1878">
            <v>2565</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นางทัศนีย์ สุต๋าคำ</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2722</v>
          </cell>
          <cell r="C1879">
            <v>1873</v>
          </cell>
          <cell r="D1879">
            <v>13</v>
          </cell>
          <cell r="E1879">
            <v>8</v>
          </cell>
          <cell r="F1879">
            <v>2567</v>
          </cell>
          <cell r="G1879">
            <v>800053944990</v>
          </cell>
          <cell r="H1879" t="str">
            <v>นาย</v>
          </cell>
          <cell r="I1879" t="str">
            <v>โหล่ง</v>
          </cell>
          <cell r="J1879" t="str">
            <v>จ่อพอ</v>
          </cell>
          <cell r="K1879" t="str">
            <v>3-5017-00058-01-1</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ผบE286</v>
          </cell>
          <cell r="U1879">
            <v>2567</v>
          </cell>
          <cell r="V1879" t="str">
            <v>ผบE509</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นายโหล่ง จ่อพอ</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2723</v>
          </cell>
          <cell r="C1880">
            <v>1874</v>
          </cell>
          <cell r="D1880">
            <v>13</v>
          </cell>
          <cell r="E1880">
            <v>8</v>
          </cell>
          <cell r="F1880">
            <v>2567</v>
          </cell>
          <cell r="G1880">
            <v>800041124523</v>
          </cell>
          <cell r="H1880" t="str">
            <v>นางสาว</v>
          </cell>
          <cell r="I1880" t="str">
            <v>อภิชยา</v>
          </cell>
          <cell r="J1880" t="str">
            <v>แก้วมณี</v>
          </cell>
          <cell r="K1880" t="str">
            <v>1-5017-00056-30-5</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ผบE278</v>
          </cell>
          <cell r="U1880">
            <v>2567</v>
          </cell>
          <cell r="V1880" t="str">
            <v>ผบE506</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นางสาวอภิชยา แก้วมณี</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2724</v>
          </cell>
          <cell r="C1881">
            <v>1875</v>
          </cell>
          <cell r="D1881">
            <v>13</v>
          </cell>
          <cell r="E1881">
            <v>8</v>
          </cell>
          <cell r="F1881">
            <v>2567</v>
          </cell>
          <cell r="G1881">
            <v>800041768105</v>
          </cell>
          <cell r="H1881" t="str">
            <v>นาย</v>
          </cell>
          <cell r="I1881" t="str">
            <v>กิติพงษ์</v>
          </cell>
          <cell r="J1881" t="str">
            <v>มูลอ้าย</v>
          </cell>
          <cell r="K1881" t="str">
            <v>1-5017-00069-77-6</v>
          </cell>
          <cell r="L1881" t="str">
            <v>ดอยเต่า</v>
          </cell>
          <cell r="M1881" t="str">
            <v>เชียงใหม่ 3</v>
          </cell>
          <cell r="N1881">
            <v>8</v>
          </cell>
          <cell r="O1881" t="str">
            <v>สินเชื่อพัฒนาองค์กรชุมชน</v>
          </cell>
          <cell r="P1881" t="str">
            <v>1.บุคคลค้ำประกัน</v>
          </cell>
          <cell r="Q1881"/>
          <cell r="R1881"/>
          <cell r="S1881" t="str">
            <v>จังหวัดฮอด</v>
          </cell>
          <cell r="T1881" t="str">
            <v>ผบE284</v>
          </cell>
          <cell r="U1881">
            <v>2567</v>
          </cell>
          <cell r="V1881" t="str">
            <v>ผบE507</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นายกิติพงษ์ มูลอ้าย</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2725</v>
          </cell>
          <cell r="C1882">
            <v>1876</v>
          </cell>
          <cell r="D1882">
            <v>13</v>
          </cell>
          <cell r="E1882">
            <v>8</v>
          </cell>
          <cell r="F1882">
            <v>2567</v>
          </cell>
          <cell r="G1882">
            <v>800064735973</v>
          </cell>
          <cell r="H1882" t="str">
            <v>นาย</v>
          </cell>
          <cell r="I1882" t="str">
            <v>อนันต์</v>
          </cell>
          <cell r="J1882" t="str">
            <v>สุยะนาง</v>
          </cell>
          <cell r="K1882" t="str">
            <v>1-5016-00004-43-5</v>
          </cell>
          <cell r="L1882" t="str">
            <v>ฮอด</v>
          </cell>
          <cell r="M1882" t="str">
            <v>เชียงใหม่ 3</v>
          </cell>
          <cell r="N1882">
            <v>8</v>
          </cell>
          <cell r="O1882" t="str">
            <v>สินเชื่อธนาคารประชาชน</v>
          </cell>
          <cell r="P1882" t="str">
            <v>1.บุคคลค้ำประกัน</v>
          </cell>
          <cell r="Q1882"/>
          <cell r="R1882"/>
          <cell r="S1882" t="str">
            <v>จังหวัดฮอด</v>
          </cell>
          <cell r="T1882" t="str">
            <v>ผบE285</v>
          </cell>
          <cell r="U1882">
            <v>2567</v>
          </cell>
          <cell r="V1882" t="str">
            <v>ผบE508</v>
          </cell>
          <cell r="W1882">
            <v>2567</v>
          </cell>
          <cell r="X1882"/>
          <cell r="Y1882"/>
          <cell r="Z1882"/>
          <cell r="AA1882">
            <v>28</v>
          </cell>
          <cell r="AB1882">
            <v>5</v>
          </cell>
          <cell r="AC1882">
            <v>2567</v>
          </cell>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สืบทรัพย์</v>
          </cell>
          <cell r="BC1882"/>
          <cell r="BD1882"/>
          <cell r="BE1882"/>
          <cell r="BF1882"/>
          <cell r="BG1882"/>
          <cell r="BH1882"/>
          <cell r="BI1882"/>
          <cell r="BJ1882"/>
          <cell r="BK1882"/>
          <cell r="BL1882" t="str">
            <v>นายอนันต์ สุยะนาง</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2726</v>
          </cell>
          <cell r="C1883">
            <v>1877</v>
          </cell>
          <cell r="D1883"/>
          <cell r="E1883"/>
          <cell r="F1883"/>
          <cell r="G1883">
            <v>800038612340</v>
          </cell>
          <cell r="H1883" t="str">
            <v xml:space="preserve">นางสาวหรือนาง
</v>
          </cell>
          <cell r="I1883" t="str">
            <v>ณัฐชยา
กันยา</v>
          </cell>
          <cell r="J1883" t="str">
            <v>ไชยมงคลหรือรักการดี
อินทะราชา</v>
          </cell>
          <cell r="K1883" t="str">
            <v>3501500055018
3501500055000</v>
          </cell>
          <cell r="L1883" t="str">
            <v>สามแยกสันทราย</v>
          </cell>
          <cell r="M1883" t="str">
            <v>เชียงใหม่ 1</v>
          </cell>
          <cell r="N1883">
            <v>8</v>
          </cell>
          <cell r="O1883" t="str">
            <v>สินเชื่อเคหะ</v>
          </cell>
          <cell r="P1883" t="str">
            <v>2.หลักทรัพย์ค้ำประกัน</v>
          </cell>
          <cell r="Q1883">
            <v>2082996.31</v>
          </cell>
          <cell r="R1883">
            <v>281619.45</v>
          </cell>
          <cell r="S1883" t="str">
            <v>จังหวัดเชียงใหม่</v>
          </cell>
          <cell r="T1883" t="str">
            <v>พE639</v>
          </cell>
          <cell r="U1883">
            <v>2566</v>
          </cell>
          <cell r="V1883" t="str">
            <v>พE425</v>
          </cell>
          <cell r="W1883">
            <v>2567</v>
          </cell>
          <cell r="X1883">
            <v>10</v>
          </cell>
          <cell r="Y1883">
            <v>6</v>
          </cell>
          <cell r="Z1883">
            <v>2567</v>
          </cell>
          <cell r="AA1883"/>
          <cell r="AB1883"/>
          <cell r="AC1883"/>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ยึดทรัพย์</v>
          </cell>
          <cell r="BC1883"/>
          <cell r="BD1883"/>
          <cell r="BE1883"/>
          <cell r="BF1883"/>
          <cell r="BG1883"/>
          <cell r="BH1883"/>
          <cell r="BI1883"/>
          <cell r="BJ1883"/>
          <cell r="BK1883"/>
          <cell r="BL1883" t="str">
            <v>นางสาวณัฐชยา ไชยมงคลหรือรักการดี, 
นางกันยา อินทะราชา</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2727</v>
          </cell>
          <cell r="C1884">
            <v>1878</v>
          </cell>
          <cell r="D1884"/>
          <cell r="E1884"/>
          <cell r="F1884"/>
          <cell r="G1884">
            <v>800098854220</v>
          </cell>
          <cell r="H1884" t="str">
            <v>นางสาว</v>
          </cell>
          <cell r="I1884" t="str">
            <v>มัทนา</v>
          </cell>
          <cell r="J1884" t="str">
            <v>รินฤาษี</v>
          </cell>
          <cell r="K1884"/>
          <cell r="L1884" t="str">
            <v>เชียงใหม่</v>
          </cell>
          <cell r="M1884" t="str">
            <v>เชียงใหม่</v>
          </cell>
          <cell r="N1884">
            <v>8</v>
          </cell>
          <cell r="O1884"/>
          <cell r="P1884"/>
          <cell r="Q1884"/>
          <cell r="R1884"/>
          <cell r="S1884" t="str">
            <v>จังหวัดฮอด</v>
          </cell>
          <cell r="T1884" t="str">
            <v>ผบE47</v>
          </cell>
          <cell r="U1884">
            <v>2566</v>
          </cell>
          <cell r="V1884" t="str">
            <v>ผบE308</v>
          </cell>
          <cell r="W1884">
            <v>2566</v>
          </cell>
          <cell r="X1884"/>
          <cell r="Y1884"/>
          <cell r="Z1884"/>
          <cell r="AA1884">
            <v>18</v>
          </cell>
          <cell r="AB1884">
            <v>4</v>
          </cell>
          <cell r="AC1884">
            <v>2566</v>
          </cell>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นางสาวมัทนา รินฤาษี</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2728</v>
          </cell>
          <cell r="C1885">
            <v>1879</v>
          </cell>
          <cell r="D1885"/>
          <cell r="E1885"/>
          <cell r="F1885"/>
          <cell r="G1885">
            <v>800087953017</v>
          </cell>
          <cell r="H1885" t="str">
            <v>นางสาว</v>
          </cell>
          <cell r="I1885" t="str">
            <v>จิณณพัต</v>
          </cell>
          <cell r="J1885" t="str">
            <v>หล้าซาว</v>
          </cell>
          <cell r="K1885"/>
          <cell r="L1885" t="str">
            <v>นิมมานเหมินทร์</v>
          </cell>
          <cell r="M1885" t="str">
            <v>เชียงใหม่ 1</v>
          </cell>
          <cell r="N1885">
            <v>8</v>
          </cell>
          <cell r="O1885" t="str">
            <v>สินเชื่อธนาคารประชาชน,แก้ไขปัญหาหนี้นอกระบบPSAระยะที่2</v>
          </cell>
          <cell r="P1885"/>
          <cell r="Q1885"/>
          <cell r="R1885"/>
          <cell r="S1885" t="str">
            <v>แขวงเชียงใหม่</v>
          </cell>
          <cell r="T1885" t="str">
            <v>ผบE8961</v>
          </cell>
          <cell r="U1885">
            <v>2566</v>
          </cell>
          <cell r="V1885" t="str">
            <v>ผบE11110</v>
          </cell>
          <cell r="W1885">
            <v>2566</v>
          </cell>
          <cell r="X1885">
            <v>14</v>
          </cell>
          <cell r="Y1885">
            <v>11</v>
          </cell>
          <cell r="Z1885">
            <v>2566</v>
          </cell>
          <cell r="AA1885"/>
          <cell r="AB1885"/>
          <cell r="AC1885"/>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นางสาวจิณณพัต หล้าซาว</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2729</v>
          </cell>
          <cell r="C1886">
            <v>1880</v>
          </cell>
          <cell r="D1886"/>
          <cell r="E1886"/>
          <cell r="F1886"/>
          <cell r="G1886">
            <v>800038281872</v>
          </cell>
          <cell r="H1886" t="str">
            <v>นาง</v>
          </cell>
          <cell r="I1886" t="str">
            <v>คำมา</v>
          </cell>
          <cell r="J1886" t="str">
            <v>ใจวงศ์ศรี</v>
          </cell>
          <cell r="K1886"/>
          <cell r="L1886" t="str">
            <v>ฝาง</v>
          </cell>
          <cell r="M1886" t="str">
            <v>เชียงใหม่ 2</v>
          </cell>
          <cell r="N1886">
            <v>8</v>
          </cell>
          <cell r="O1886"/>
          <cell r="P1886"/>
          <cell r="Q1886"/>
          <cell r="R1886"/>
          <cell r="S1886" t="str">
            <v>จังหวัดฝาง</v>
          </cell>
          <cell r="T1886" t="str">
            <v>ผบE361</v>
          </cell>
          <cell r="U1886">
            <v>2559</v>
          </cell>
          <cell r="V1886" t="str">
            <v>ผบE483</v>
          </cell>
          <cell r="W1886">
            <v>2559</v>
          </cell>
          <cell r="X1886"/>
          <cell r="Y1886"/>
          <cell r="Z1886"/>
          <cell r="AA1886">
            <v>11</v>
          </cell>
          <cell r="AB1886">
            <v>7</v>
          </cell>
          <cell r="AC1886">
            <v>2559</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นางคำมา ใจวงศ์ศรี</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2730</v>
          </cell>
          <cell r="C1887">
            <v>1881</v>
          </cell>
          <cell r="D1887"/>
          <cell r="E1887"/>
          <cell r="F1887"/>
          <cell r="G1887">
            <v>800103044452</v>
          </cell>
          <cell r="H1887" t="str">
            <v>นาง</v>
          </cell>
          <cell r="I1887" t="str">
            <v>สายทอง</v>
          </cell>
          <cell r="J1887" t="str">
            <v>กองงาม</v>
          </cell>
          <cell r="K1887"/>
          <cell r="L1887" t="str">
            <v>บิ๊กซี หางดง</v>
          </cell>
          <cell r="M1887" t="str">
            <v>เชียงใหม่ 3</v>
          </cell>
          <cell r="N1887">
            <v>8</v>
          </cell>
          <cell r="O1887"/>
          <cell r="P1887"/>
          <cell r="Q1887"/>
          <cell r="R1887"/>
          <cell r="S1887" t="str">
            <v>แขวงเชียงใหม่</v>
          </cell>
          <cell r="T1887" t="str">
            <v>ผบE3208</v>
          </cell>
          <cell r="U1887">
            <v>2567</v>
          </cell>
          <cell r="V1887" t="str">
            <v>ผบE5124</v>
          </cell>
          <cell r="W1887">
            <v>2567</v>
          </cell>
          <cell r="X1887"/>
          <cell r="Y1887"/>
          <cell r="Z1887"/>
          <cell r="AA1887">
            <v>10</v>
          </cell>
          <cell r="AB1887">
            <v>6</v>
          </cell>
          <cell r="AC1887">
            <v>2567</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นางสายทอง กองงาม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2731</v>
          </cell>
          <cell r="C1888">
            <v>1882</v>
          </cell>
          <cell r="D1888">
            <v>3</v>
          </cell>
          <cell r="E1888">
            <v>9</v>
          </cell>
          <cell r="F1888">
            <v>2567</v>
          </cell>
          <cell r="G1888">
            <v>800037643395</v>
          </cell>
          <cell r="H1888" t="str">
            <v>นาย</v>
          </cell>
          <cell r="I1888" t="str">
            <v>จิระศักดิ์</v>
          </cell>
          <cell r="J1888" t="str">
            <v>คำสม</v>
          </cell>
          <cell r="K1888" t="str">
            <v>3-5013-00067-83-7</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ผบ.2453</v>
          </cell>
          <cell r="U1888">
            <v>2559</v>
          </cell>
          <cell r="V1888" t="str">
            <v>ผบ.3740</v>
          </cell>
          <cell r="W1888">
            <v>2559</v>
          </cell>
          <cell r="X1888"/>
          <cell r="Y1888"/>
          <cell r="Z1888"/>
          <cell r="AA1888">
            <v>31</v>
          </cell>
          <cell r="AB1888">
            <v>7</v>
          </cell>
          <cell r="AC1888">
            <v>2559</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นายจิระศักดิ์ คำสม</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2732</v>
          </cell>
          <cell r="C1889">
            <v>1883</v>
          </cell>
          <cell r="D1889">
            <v>3</v>
          </cell>
          <cell r="E1889">
            <v>9</v>
          </cell>
          <cell r="F1889">
            <v>2567</v>
          </cell>
          <cell r="G1889">
            <v>800049097804</v>
          </cell>
          <cell r="H1889" t="str">
            <v>นาง</v>
          </cell>
          <cell r="I1889" t="str">
            <v>กันย์สินี</v>
          </cell>
          <cell r="J1889" t="str">
            <v>ตั้งจิตสมคิด</v>
          </cell>
          <cell r="K1889" t="str">
            <v>3-5011-00441-19-1</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ผบ.2028</v>
          </cell>
          <cell r="U1889">
            <v>2560</v>
          </cell>
          <cell r="V1889" t="str">
            <v>ผบ.9243</v>
          </cell>
          <cell r="W1889">
            <v>2560</v>
          </cell>
          <cell r="X1889"/>
          <cell r="Y1889"/>
          <cell r="Z1889"/>
          <cell r="AA1889">
            <v>27</v>
          </cell>
          <cell r="AB1889">
            <v>9</v>
          </cell>
          <cell r="AC1889">
            <v>2560</v>
          </cell>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นางกันย์สินี ตั้งจิตสมคิด</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2733</v>
          </cell>
          <cell r="C1890">
            <v>1884</v>
          </cell>
          <cell r="D1890">
            <v>3</v>
          </cell>
          <cell r="E1890">
            <v>9</v>
          </cell>
          <cell r="F1890">
            <v>2567</v>
          </cell>
          <cell r="G1890">
            <v>800064651089</v>
          </cell>
          <cell r="H1890" t="str">
            <v>นาย</v>
          </cell>
          <cell r="I1890" t="str">
            <v>สมเกียรติ</v>
          </cell>
          <cell r="J1890" t="str">
            <v>ขวดแก้ว</v>
          </cell>
          <cell r="K1890" t="str">
            <v>3-6498-00075-84-3</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ผบ.6795</v>
          </cell>
          <cell r="U1890">
            <v>2563</v>
          </cell>
          <cell r="V1890" t="str">
            <v>ผบ.2551</v>
          </cell>
          <cell r="W1890">
            <v>2564</v>
          </cell>
          <cell r="X1890">
            <v>15</v>
          </cell>
          <cell r="Y1890">
            <v>11</v>
          </cell>
          <cell r="Z1890">
            <v>2564</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นายสมเกียรติ ขวดแก้ว</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2734</v>
          </cell>
          <cell r="C1891">
            <v>1885</v>
          </cell>
          <cell r="D1891">
            <v>3</v>
          </cell>
          <cell r="E1891">
            <v>9</v>
          </cell>
          <cell r="F1891">
            <v>2567</v>
          </cell>
          <cell r="G1891">
            <v>800045997833</v>
          </cell>
          <cell r="H1891" t="str">
            <v>นาย</v>
          </cell>
          <cell r="I1891" t="str">
            <v>ธีรเนศ</v>
          </cell>
          <cell r="J1891" t="str">
            <v>ทิพย์โพธา</v>
          </cell>
          <cell r="K1891" t="str">
            <v>3-5099-00929-41-1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ผบ.183</v>
          </cell>
          <cell r="U1891">
            <v>2559</v>
          </cell>
          <cell r="V1891" t="str">
            <v>ผบ.2291</v>
          </cell>
          <cell r="W1891">
            <v>2559</v>
          </cell>
          <cell r="X1891">
            <v>19</v>
          </cell>
          <cell r="Y1891">
            <v>4</v>
          </cell>
          <cell r="Z1891">
            <v>2559</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นายธีรเนศ ทิพย์โพธา</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2735</v>
          </cell>
          <cell r="C1892">
            <v>1886</v>
          </cell>
          <cell r="D1892">
            <v>3</v>
          </cell>
          <cell r="E1892">
            <v>9</v>
          </cell>
          <cell r="F1892">
            <v>2567</v>
          </cell>
          <cell r="G1892">
            <v>800050849739</v>
          </cell>
          <cell r="H1892" t="str">
            <v>นาง</v>
          </cell>
          <cell r="I1892" t="str">
            <v>ประภัสศร</v>
          </cell>
          <cell r="J1892" t="str">
            <v>ดวงเดช</v>
          </cell>
          <cell r="K1892" t="str">
            <v>3-5019-00491-00-1</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ผบ.11278</v>
          </cell>
          <cell r="U1892">
            <v>2559</v>
          </cell>
          <cell r="V1892" t="str">
            <v>ผบ.89</v>
          </cell>
          <cell r="W1892">
            <v>2560</v>
          </cell>
          <cell r="X1892">
            <v>17</v>
          </cell>
          <cell r="Y1892">
            <v>1</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นางประภัสศร ดวงเดช</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2736</v>
          </cell>
          <cell r="C1893">
            <v>1887</v>
          </cell>
          <cell r="D1893">
            <v>3</v>
          </cell>
          <cell r="E1893">
            <v>9</v>
          </cell>
          <cell r="F1893">
            <v>2567</v>
          </cell>
          <cell r="G1893">
            <v>800027032104</v>
          </cell>
          <cell r="H1893" t="str">
            <v>นาย</v>
          </cell>
          <cell r="I1893" t="str">
            <v>เอกอัษฎาธรฐ์</v>
          </cell>
          <cell r="J1893" t="str">
            <v>สินทร์ทาภาณุกร</v>
          </cell>
          <cell r="K1893" t="str">
            <v>1-5019-00003-04-3</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ผบ.2576</v>
          </cell>
          <cell r="U1893">
            <v>2560</v>
          </cell>
          <cell r="V1893" t="str">
            <v>ผบ.4114</v>
          </cell>
          <cell r="W1893">
            <v>2560</v>
          </cell>
          <cell r="X1893">
            <v>4</v>
          </cell>
          <cell r="Y1893">
            <v>7</v>
          </cell>
          <cell r="Z1893">
            <v>2560</v>
          </cell>
          <cell r="AA1893"/>
          <cell r="AB1893"/>
          <cell r="AC1893"/>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นายเอกอัษฎาธรฐ์ สินทร์ทาภาณุกร</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2737</v>
          </cell>
          <cell r="C1894">
            <v>1888</v>
          </cell>
          <cell r="D1894">
            <v>3</v>
          </cell>
          <cell r="E1894">
            <v>9</v>
          </cell>
          <cell r="F1894">
            <v>2567</v>
          </cell>
          <cell r="G1894">
            <v>800070447654</v>
          </cell>
          <cell r="H1894" t="str">
            <v>นาย</v>
          </cell>
          <cell r="I1894" t="str">
            <v>สิทธิพร</v>
          </cell>
          <cell r="J1894" t="str">
            <v>สันดวงดี</v>
          </cell>
          <cell r="K1894" t="str">
            <v>5-5019-00027-45-0</v>
          </cell>
          <cell r="L1894" t="str">
            <v>หนองหอย</v>
          </cell>
          <cell r="M1894" t="str">
            <v>เชียงใหม่ 1</v>
          </cell>
          <cell r="N1894">
            <v>8</v>
          </cell>
          <cell r="O1894" t="str">
            <v>สินเชื่อธนาคารประชาชน</v>
          </cell>
          <cell r="P1894" t="str">
            <v>บุคคลค้ำประกัน</v>
          </cell>
          <cell r="Q1894"/>
          <cell r="R1894"/>
          <cell r="S1894" t="str">
            <v>แขวงเชียงใหม่</v>
          </cell>
          <cell r="T1894" t="str">
            <v>ผบ.14769</v>
          </cell>
          <cell r="U1894">
            <v>2562</v>
          </cell>
          <cell r="V1894" t="str">
            <v>ผบ.2889</v>
          </cell>
          <cell r="W1894">
            <v>2563</v>
          </cell>
          <cell r="X1894"/>
          <cell r="Y1894"/>
          <cell r="Z1894"/>
          <cell r="AA1894">
            <v>25</v>
          </cell>
          <cell r="AB1894">
            <v>2</v>
          </cell>
          <cell r="AC1894">
            <v>2563</v>
          </cell>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นายสิทธิพร สันดวงดี</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2738</v>
          </cell>
          <cell r="C1895">
            <v>1889</v>
          </cell>
          <cell r="D1895">
            <v>3</v>
          </cell>
          <cell r="E1895">
            <v>9</v>
          </cell>
          <cell r="F1895">
            <v>2567</v>
          </cell>
          <cell r="G1895">
            <v>800030163987</v>
          </cell>
          <cell r="H1895" t="str">
            <v>นางสาว</v>
          </cell>
          <cell r="I1895" t="str">
            <v>สาวิณี</v>
          </cell>
          <cell r="J1895" t="str">
            <v>ปู่เงิน</v>
          </cell>
          <cell r="K1895" t="str">
            <v>1-5105-00043-93-4</v>
          </cell>
          <cell r="L1895" t="str">
            <v>หนองหอย</v>
          </cell>
          <cell r="M1895" t="str">
            <v>เชียงใหม่ 1</v>
          </cell>
          <cell r="N1895">
            <v>8</v>
          </cell>
          <cell r="O1895" t="str">
            <v>สินเชื่อสวัสดิการ</v>
          </cell>
          <cell r="P1895" t="str">
            <v>1.บุคคลค้ำประกัน</v>
          </cell>
          <cell r="Q1895"/>
          <cell r="R1895"/>
          <cell r="S1895" t="str">
            <v>จังหวัดลำพูน</v>
          </cell>
          <cell r="T1895" t="str">
            <v>ผบ.1248</v>
          </cell>
          <cell r="U1895">
            <v>2563</v>
          </cell>
          <cell r="V1895" t="str">
            <v>ผบ.1915</v>
          </cell>
          <cell r="W1895">
            <v>2563</v>
          </cell>
          <cell r="X1895">
            <v>17</v>
          </cell>
          <cell r="Y1895">
            <v>8</v>
          </cell>
          <cell r="Z1895">
            <v>2563</v>
          </cell>
          <cell r="AA1895"/>
          <cell r="AB1895"/>
          <cell r="AC1895"/>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นางสาวสาวิณี ปู่เงิน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2739</v>
          </cell>
          <cell r="C1896">
            <v>1890</v>
          </cell>
          <cell r="D1896"/>
          <cell r="E1896"/>
          <cell r="F1896"/>
          <cell r="G1896">
            <v>800032352794</v>
          </cell>
          <cell r="H1896" t="str">
            <v>นาย</v>
          </cell>
          <cell r="I1896" t="str">
            <v>รชานนท์</v>
          </cell>
          <cell r="J1896" t="str">
            <v>ทรายปัน</v>
          </cell>
          <cell r="K1896">
            <v>3570700531700</v>
          </cell>
          <cell r="L1896" t="str">
            <v>ถนนทิพย์เนตร</v>
          </cell>
          <cell r="M1896" t="str">
            <v>เชียงใหม่ 1</v>
          </cell>
          <cell r="N1896">
            <v>8</v>
          </cell>
          <cell r="O1896" t="str">
            <v>สินเชื่อธนาคารประชาชน</v>
          </cell>
          <cell r="P1896" t="str">
            <v>1.บุคคลค้ำประกัน</v>
          </cell>
          <cell r="Q1896">
            <v>42402</v>
          </cell>
          <cell r="R1896">
            <v>34456.6</v>
          </cell>
          <cell r="S1896" t="str">
            <v>แขวงเชียงใหม่</v>
          </cell>
          <cell r="T1896" t="str">
            <v>ผบE381</v>
          </cell>
          <cell r="U1896">
            <v>2566</v>
          </cell>
          <cell r="V1896" t="str">
            <v>ผบE3173</v>
          </cell>
          <cell r="W1896">
            <v>2566</v>
          </cell>
          <cell r="X1896"/>
          <cell r="Y1896"/>
          <cell r="Z1896"/>
          <cell r="AA1896">
            <v>15</v>
          </cell>
          <cell r="AB1896">
            <v>5</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นายรชานนท์ ทรายปัน</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2740</v>
          </cell>
          <cell r="C1897">
            <v>1891</v>
          </cell>
          <cell r="D1897"/>
          <cell r="E1897"/>
          <cell r="F1897"/>
          <cell r="G1897">
            <v>800085895145</v>
          </cell>
          <cell r="H1897" t="str">
            <v>นาง</v>
          </cell>
          <cell r="I1897" t="str">
            <v>มัลลิกา</v>
          </cell>
          <cell r="J1897" t="str">
            <v>วรรณ์สว่าง</v>
          </cell>
          <cell r="K1897"/>
          <cell r="L1897" t="str">
            <v>เชียงใหม่</v>
          </cell>
          <cell r="M1897" t="str">
            <v>เชียงใหม่ 1</v>
          </cell>
          <cell r="N1897">
            <v>8</v>
          </cell>
          <cell r="O1897" t="str">
            <v>สินเชื่อธนาคารประชาชน</v>
          </cell>
          <cell r="P1897"/>
          <cell r="Q1897">
            <v>144654.1</v>
          </cell>
          <cell r="R1897">
            <v>38129.519999999997</v>
          </cell>
          <cell r="S1897" t="str">
            <v>จังหวัดเทิง</v>
          </cell>
          <cell r="T1897" t="str">
            <v>ผบE537</v>
          </cell>
          <cell r="U1897">
            <v>2566</v>
          </cell>
          <cell r="V1897" t="str">
            <v>ผบE1172</v>
          </cell>
          <cell r="W1897">
            <v>2566</v>
          </cell>
          <cell r="X1897"/>
          <cell r="Y1897"/>
          <cell r="Z1897"/>
          <cell r="AA1897">
            <v>24</v>
          </cell>
          <cell r="AB1897">
            <v>7</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นางมัลลิกา วรรณ์สว่าง</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2741</v>
          </cell>
          <cell r="C1898">
            <v>1892</v>
          </cell>
          <cell r="D1898"/>
          <cell r="E1898"/>
          <cell r="F1898"/>
          <cell r="G1898">
            <v>800097398732</v>
          </cell>
          <cell r="H1898" t="str">
            <v>นางสาว</v>
          </cell>
          <cell r="I1898" t="str">
            <v>ชวพรรณ</v>
          </cell>
          <cell r="J1898" t="str">
            <v>วงศ์ศาลา</v>
          </cell>
          <cell r="K1898" t="str">
            <v>1 5099 00022 30 4</v>
          </cell>
          <cell r="L1898" t="str">
            <v>เทสโก้โลตัส คำเที่ยง</v>
          </cell>
          <cell r="M1898" t="str">
            <v>เชียงใหม่ 1</v>
          </cell>
          <cell r="N1898">
            <v>8</v>
          </cell>
          <cell r="O1898" t="str">
            <v>สินเชื่อธนาคารประชาชน</v>
          </cell>
          <cell r="P1898" t="str">
            <v>1.บุคคลค้ำประกัน</v>
          </cell>
          <cell r="Q1898">
            <v>170600.98</v>
          </cell>
          <cell r="R1898">
            <v>40324.65</v>
          </cell>
          <cell r="S1898" t="str">
            <v>แขวงเชียงใหม่</v>
          </cell>
          <cell r="T1898" t="str">
            <v>ผบE2733</v>
          </cell>
          <cell r="U1898">
            <v>2566</v>
          </cell>
          <cell r="V1898" t="str">
            <v>ผบE4405</v>
          </cell>
          <cell r="W1898">
            <v>2566</v>
          </cell>
          <cell r="X1898"/>
          <cell r="Y1898"/>
          <cell r="Z1898"/>
          <cell r="AA1898">
            <v>12</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นางสาวชวพรรณ วงศ์ศาลา</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2742</v>
          </cell>
          <cell r="C1899">
            <v>1893</v>
          </cell>
          <cell r="D1899"/>
          <cell r="E1899"/>
          <cell r="F1899"/>
          <cell r="G1899">
            <v>800098194239</v>
          </cell>
          <cell r="H1899" t="str">
            <v>นางสาว</v>
          </cell>
          <cell r="I1899" t="str">
            <v>สุภาภรณ์</v>
          </cell>
          <cell r="J1899" t="str">
            <v>พันหาญ</v>
          </cell>
          <cell r="K1899" t="str">
            <v>1 5099 01024 02 5</v>
          </cell>
          <cell r="L1899" t="str">
            <v>หนองหอย</v>
          </cell>
          <cell r="M1899" t="str">
            <v>เชียงใหม่ 1</v>
          </cell>
          <cell r="N1899">
            <v>8</v>
          </cell>
          <cell r="O1899" t="str">
            <v>สินเชื่อธนาคารประชาชน</v>
          </cell>
          <cell r="P1899" t="str">
            <v>1.บุคคลค้ำประกัน</v>
          </cell>
          <cell r="Q1899">
            <v>170060</v>
          </cell>
          <cell r="R1899">
            <v>52862.97</v>
          </cell>
          <cell r="S1899" t="str">
            <v>จังหวัดฮอด</v>
          </cell>
          <cell r="T1899" t="str">
            <v>ผบE372</v>
          </cell>
          <cell r="U1899">
            <v>2566</v>
          </cell>
          <cell r="V1899" t="str">
            <v>ผบE695</v>
          </cell>
          <cell r="W1899">
            <v>2566</v>
          </cell>
          <cell r="X1899"/>
          <cell r="Y1899"/>
          <cell r="Z1899"/>
          <cell r="AA1899">
            <v>28</v>
          </cell>
          <cell r="AB1899">
            <v>6</v>
          </cell>
          <cell r="AC1899">
            <v>2566</v>
          </cell>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นางสาวสุภาภรณ์ พันหาญ</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2743</v>
          </cell>
          <cell r="C1900">
            <v>1894</v>
          </cell>
          <cell r="D1900"/>
          <cell r="E1900"/>
          <cell r="F1900"/>
          <cell r="G1900">
            <v>800115598610</v>
          </cell>
          <cell r="H1900" t="str">
            <v>นางสาว</v>
          </cell>
          <cell r="I1900" t="str">
            <v xml:space="preserve">พชรมณฑ์ </v>
          </cell>
          <cell r="J1900" t="str">
            <v>วงศ์ศิริฉัตร</v>
          </cell>
          <cell r="K1900" t="str">
            <v>3 5299 00364 19 8</v>
          </cell>
          <cell r="L1900" t="str">
            <v>เชียงใหม่</v>
          </cell>
          <cell r="M1900" t="str">
            <v>เชียงใหม่ 1</v>
          </cell>
          <cell r="N1900">
            <v>8</v>
          </cell>
          <cell r="O1900" t="str">
            <v>สินเชื่อธนาคารประชาชน</v>
          </cell>
          <cell r="P1900" t="str">
            <v>1.บุคคลค้ำประกัน</v>
          </cell>
          <cell r="Q1900">
            <v>112836</v>
          </cell>
          <cell r="R1900">
            <v>29694.99</v>
          </cell>
          <cell r="S1900" t="str">
            <v>แขวงเชียงใหม่</v>
          </cell>
          <cell r="T1900" t="str">
            <v>ผบE5195</v>
          </cell>
          <cell r="U1900">
            <v>2567</v>
          </cell>
          <cell r="V1900" t="str">
            <v>ผบE7040</v>
          </cell>
          <cell r="W1900">
            <v>2567</v>
          </cell>
          <cell r="X1900">
            <v>2</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นางสาวพชรมณฑ์  วงศ์ศิริฉัตร</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2744</v>
          </cell>
          <cell r="C1901">
            <v>1895</v>
          </cell>
          <cell r="D1901"/>
          <cell r="E1901"/>
          <cell r="F1901"/>
          <cell r="G1901">
            <v>800089561628</v>
          </cell>
          <cell r="H1901" t="str">
            <v>นาย</v>
          </cell>
          <cell r="I1901" t="str">
            <v>ปยุต</v>
          </cell>
          <cell r="J1901" t="str">
            <v>สสิทธินันท์</v>
          </cell>
          <cell r="K1901" t="str">
            <v>3-1005-03085-68-9</v>
          </cell>
          <cell r="L1901" t="str">
            <v>เชียงใหม่</v>
          </cell>
          <cell r="M1901" t="str">
            <v>เชียงใหม่ 1</v>
          </cell>
          <cell r="N1901">
            <v>8</v>
          </cell>
          <cell r="O1901" t="str">
            <v>สินเชื่อแก้ไขปัญหาหนี้นอกระบบPASระยะที่2, สินเชื่อธนาคารประชาชน</v>
          </cell>
          <cell r="P1901" t="str">
            <v>1.บุคคลค้ำประกัน</v>
          </cell>
          <cell r="Q1901"/>
          <cell r="R1901"/>
          <cell r="S1901" t="str">
            <v>แขวงเชียงใหม่</v>
          </cell>
          <cell r="T1901" t="str">
            <v>ผบE5788</v>
          </cell>
          <cell r="U1901">
            <v>2567</v>
          </cell>
          <cell r="V1901"/>
          <cell r="W1901"/>
          <cell r="X1901">
            <v>26</v>
          </cell>
          <cell r="Y1901">
            <v>8</v>
          </cell>
          <cell r="Z1901">
            <v>2567</v>
          </cell>
          <cell r="AA1901"/>
          <cell r="AB1901"/>
          <cell r="AC1901"/>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นายปยุต สสิทธินันท์</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2745</v>
          </cell>
          <cell r="C1902">
            <v>1896</v>
          </cell>
          <cell r="D1902"/>
          <cell r="E1902"/>
          <cell r="F1902"/>
          <cell r="G1902">
            <v>800097493756</v>
          </cell>
          <cell r="H1902" t="str">
            <v>นาย</v>
          </cell>
          <cell r="I1902" t="str">
            <v>สนธยา</v>
          </cell>
          <cell r="J1902" t="str">
            <v>ไชยมาลา</v>
          </cell>
          <cell r="K1902" t="str">
            <v>3-1021-01487-77-6</v>
          </cell>
          <cell r="L1902" t="str">
            <v>ถนนทิพย์เนตร</v>
          </cell>
          <cell r="M1902" t="str">
            <v>เชียงใหม่ 1</v>
          </cell>
          <cell r="N1902">
            <v>8</v>
          </cell>
          <cell r="O1902" t="str">
            <v>สินเชื่อธนาคารประชาชน</v>
          </cell>
          <cell r="P1902" t="str">
            <v>1.บุคคลค้ำประกัน</v>
          </cell>
          <cell r="Q1902">
            <v>84021</v>
          </cell>
          <cell r="R1902">
            <v>26791.56</v>
          </cell>
          <cell r="S1902" t="str">
            <v>แขวงเชียงใหม่</v>
          </cell>
          <cell r="T1902" t="str">
            <v>ผบE2917</v>
          </cell>
          <cell r="U1902">
            <v>2567</v>
          </cell>
          <cell r="V1902" t="str">
            <v>ผบE5968</v>
          </cell>
          <cell r="W1902">
            <v>2567</v>
          </cell>
          <cell r="X1902"/>
          <cell r="Y1902"/>
          <cell r="Z1902"/>
          <cell r="AA1902">
            <v>1</v>
          </cell>
          <cell r="AB1902">
            <v>7</v>
          </cell>
          <cell r="AC1902">
            <v>2567</v>
          </cell>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นายสนธยา ไชยมาลา</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2746</v>
          </cell>
          <cell r="C1903">
            <v>1897</v>
          </cell>
          <cell r="D1903"/>
          <cell r="E1903"/>
          <cell r="F1903"/>
          <cell r="G1903">
            <v>800095084730</v>
          </cell>
          <cell r="H1903" t="str">
            <v>นางสาว</v>
          </cell>
          <cell r="I1903" t="str">
            <v>พัชรี</v>
          </cell>
          <cell r="J1903" t="str">
            <v>ศรีวิชัย</v>
          </cell>
          <cell r="K1903" t="str">
            <v>1 5099 01037 70 4</v>
          </cell>
          <cell r="L1903" t="str">
            <v>ถนนทิพย์เนตร</v>
          </cell>
          <cell r="M1903" t="str">
            <v>เชียงใหม่ 1</v>
          </cell>
          <cell r="N1903">
            <v>8</v>
          </cell>
          <cell r="O1903" t="str">
            <v>ธนาคารประชาชน</v>
          </cell>
          <cell r="P1903" t="str">
            <v>1.บุคคลค้ำประกัน</v>
          </cell>
          <cell r="Q1903">
            <v>109685.41</v>
          </cell>
          <cell r="R1903">
            <v>22413.4</v>
          </cell>
          <cell r="S1903" t="str">
            <v>จังหวัดลำพูน</v>
          </cell>
          <cell r="T1903" t="str">
            <v>ผบE2187</v>
          </cell>
          <cell r="U1903">
            <v>2567</v>
          </cell>
          <cell r="V1903" t="str">
            <v>ผบE3107</v>
          </cell>
          <cell r="W1903">
            <v>2567</v>
          </cell>
          <cell r="X1903">
            <v>5</v>
          </cell>
          <cell r="Y1903">
            <v>8</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นางสาวพัชรี ศรีวิชัย</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2747</v>
          </cell>
          <cell r="C1904">
            <v>1898</v>
          </cell>
          <cell r="D1904"/>
          <cell r="E1904"/>
          <cell r="F1904"/>
          <cell r="G1904">
            <v>800098249900</v>
          </cell>
          <cell r="H1904" t="str">
            <v>นาย</v>
          </cell>
          <cell r="I1904" t="str">
            <v xml:space="preserve">ธวัชชัย  </v>
          </cell>
          <cell r="J1904" t="str">
            <v>มาศยะ</v>
          </cell>
          <cell r="K1904" t="str">
            <v>1 1002 00613 47 0</v>
          </cell>
          <cell r="L1904" t="str">
            <v>เทสโก้โลตัส คำเที่ยง</v>
          </cell>
          <cell r="M1904" t="str">
            <v>เชียงใหม่ 1</v>
          </cell>
          <cell r="N1904">
            <v>8</v>
          </cell>
          <cell r="O1904" t="str">
            <v>ธนาคารประชาชน</v>
          </cell>
          <cell r="P1904" t="str">
            <v>1.บุคคลค้ำประกัน</v>
          </cell>
          <cell r="Q1904">
            <v>71438</v>
          </cell>
          <cell r="R1904">
            <v>16006.69</v>
          </cell>
          <cell r="S1904" t="str">
            <v>แขวงเชียงใหม่</v>
          </cell>
          <cell r="T1904" t="str">
            <v>ผบE4477</v>
          </cell>
          <cell r="U1904">
            <v>2567</v>
          </cell>
          <cell r="V1904" t="str">
            <v>ผบE6587</v>
          </cell>
          <cell r="W1904">
            <v>2567</v>
          </cell>
          <cell r="X1904">
            <v>16</v>
          </cell>
          <cell r="Y1904">
            <v>7</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มาศยะ</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2748</v>
          </cell>
          <cell r="C1905">
            <v>1899</v>
          </cell>
          <cell r="D1905">
            <v>11</v>
          </cell>
          <cell r="E1905">
            <v>9</v>
          </cell>
          <cell r="F1905"/>
          <cell r="G1905">
            <v>863083981820</v>
          </cell>
          <cell r="H1905" t="str">
            <v>นาย</v>
          </cell>
          <cell r="I1905" t="str">
            <v xml:space="preserve">ธวัชชัย  </v>
          </cell>
          <cell r="J1905" t="str">
            <v>พรมดวงดี</v>
          </cell>
          <cell r="K1905" t="str">
            <v>1 5599 00175 13 5</v>
          </cell>
          <cell r="L1905" t="str">
            <v>แม่อาย</v>
          </cell>
          <cell r="M1905" t="str">
            <v>เชียงใหม่ 2</v>
          </cell>
          <cell r="N1905">
            <v>8</v>
          </cell>
          <cell r="O1905" t="str">
            <v>สินเชื่อธนาคารประชาชน</v>
          </cell>
          <cell r="P1905" t="str">
            <v>1.บุคคลค้ำประกัน</v>
          </cell>
          <cell r="Q1905">
            <v>94499</v>
          </cell>
          <cell r="R1905">
            <v>8685.52</v>
          </cell>
          <cell r="S1905" t="str">
            <v>จังหวัดน่าน</v>
          </cell>
          <cell r="T1905" t="str">
            <v>ผบE1078</v>
          </cell>
          <cell r="U1905">
            <v>2567</v>
          </cell>
          <cell r="V1905" t="str">
            <v>ผบE1618</v>
          </cell>
          <cell r="W1905">
            <v>2567</v>
          </cell>
          <cell r="X1905">
            <v>13</v>
          </cell>
          <cell r="Y1905">
            <v>8</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สืบทรัพย์</v>
          </cell>
          <cell r="BC1905"/>
          <cell r="BD1905"/>
          <cell r="BE1905"/>
          <cell r="BF1905"/>
          <cell r="BG1905"/>
          <cell r="BH1905"/>
          <cell r="BI1905"/>
          <cell r="BJ1905"/>
          <cell r="BK1905"/>
          <cell r="BL1905" t="str">
            <v>นายธวัชชัย   พรมดวงดี</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2749</v>
          </cell>
          <cell r="C1906">
            <v>1900</v>
          </cell>
          <cell r="D1906">
            <v>10</v>
          </cell>
          <cell r="E1906">
            <v>9</v>
          </cell>
          <cell r="F1906">
            <v>2567</v>
          </cell>
          <cell r="G1906" t="str">
            <v>800076731168,
800076731143,
800076731150</v>
          </cell>
          <cell r="H1906" t="str">
            <v>นาย</v>
          </cell>
          <cell r="I1906" t="str">
            <v>ณรงค์ศักดิ์</v>
          </cell>
          <cell r="J1906" t="str">
            <v>เหมวรรธนุบูรณ์</v>
          </cell>
          <cell r="K1906" t="str">
            <v>8-5710-84052-98-0</v>
          </cell>
          <cell r="L1906" t="str">
            <v>บิ๊กซี ดอนจั่น</v>
          </cell>
          <cell r="M1906" t="str">
            <v>เชียงใหม่ 1</v>
          </cell>
          <cell r="N1906">
            <v>8</v>
          </cell>
          <cell r="O1906" t="str">
            <v>สินเชื่อเคหะ,สินเชื่อไทรทอง</v>
          </cell>
          <cell r="P1906" t="str">
            <v>2.หลักทรัพย์ค้ำประกัน</v>
          </cell>
          <cell r="Q1906">
            <v>605834.74</v>
          </cell>
          <cell r="R1906">
            <v>66889.679999999993</v>
          </cell>
          <cell r="S1906" t="str">
            <v>จังหวัดเชียงใหม่</v>
          </cell>
          <cell r="T1906" t="str">
            <v>ผบE1110</v>
          </cell>
          <cell r="U1906">
            <v>2567</v>
          </cell>
          <cell r="V1906" t="str">
            <v>ผบE1363</v>
          </cell>
          <cell r="W1906">
            <v>2567</v>
          </cell>
          <cell r="X1906">
            <v>24</v>
          </cell>
          <cell r="Y1906">
            <v>6</v>
          </cell>
          <cell r="Z1906">
            <v>2567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t="str">
            <v>ยึดทรัพย์</v>
          </cell>
          <cell r="BC1906"/>
          <cell r="BD1906"/>
          <cell r="BE1906"/>
          <cell r="BF1906"/>
          <cell r="BG1906"/>
          <cell r="BH1906"/>
          <cell r="BI1906"/>
          <cell r="BJ1906"/>
          <cell r="BK1906"/>
          <cell r="BL1906" t="str">
            <v>นายณรงค์ศักดิ์ เหมวรรธนุบูรณ์</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2750</v>
          </cell>
          <cell r="C1907">
            <v>1901</v>
          </cell>
          <cell r="D1907"/>
          <cell r="E1907"/>
          <cell r="F1907"/>
          <cell r="G1907">
            <v>800005759991</v>
          </cell>
          <cell r="H1907" t="str">
            <v>จ่าสิบเอก</v>
          </cell>
          <cell r="I1907" t="str">
            <v>ดำรง</v>
          </cell>
          <cell r="J1907" t="str">
            <v>ศรีปุริ</v>
          </cell>
          <cell r="K1907" t="str">
            <v>5-5803-90002-45-0</v>
          </cell>
          <cell r="L1907" t="str">
            <v>ปาย</v>
          </cell>
          <cell r="M1907" t="str">
            <v>ลำพูน 4</v>
          </cell>
          <cell r="N1907">
            <v>8</v>
          </cell>
          <cell r="O1907" t="str">
            <v>สินเชื่อสวัสดิการ</v>
          </cell>
          <cell r="P1907" t="str">
            <v>1.บุคคลค้ำประกัน</v>
          </cell>
          <cell r="Q1907"/>
          <cell r="R1907"/>
          <cell r="S1907" t="str">
            <v>จังหวัดแม่ฮ่องสอน สาขาปาย</v>
          </cell>
          <cell r="T1907" t="str">
            <v>ผบ.72</v>
          </cell>
          <cell r="U1907">
            <v>2557</v>
          </cell>
          <cell r="V1907" t="str">
            <v>ผบ.107</v>
          </cell>
          <cell r="W1907">
            <v>2557</v>
          </cell>
          <cell r="X1907">
            <v>23</v>
          </cell>
          <cell r="Y1907">
            <v>12</v>
          </cell>
          <cell r="Z1907">
            <v>2557</v>
          </cell>
          <cell r="AA1907"/>
          <cell r="AB1907"/>
          <cell r="AC1907"/>
          <cell r="AD1907"/>
          <cell r="AE1907"/>
          <cell r="AF1907"/>
          <cell r="AG1907"/>
          <cell r="AH1907"/>
          <cell r="AI1907"/>
          <cell r="AJ1907"/>
          <cell r="AK1907"/>
          <cell r="AL1907"/>
          <cell r="AM1907"/>
          <cell r="AN1907"/>
          <cell r="AO1907"/>
          <cell r="AP1907"/>
          <cell r="AQ1907"/>
          <cell r="AR1907"/>
          <cell r="AS1907"/>
          <cell r="AT1907"/>
          <cell r="AU1907"/>
          <cell r="AV1907"/>
          <cell r="AW1907"/>
          <cell r="AX1907"/>
          <cell r="AY1907"/>
          <cell r="AZ1907"/>
          <cell r="BA1907"/>
          <cell r="BB1907"/>
          <cell r="BC1907"/>
          <cell r="BD1907"/>
          <cell r="BE1907"/>
          <cell r="BF1907"/>
          <cell r="BG1907"/>
          <cell r="BH1907"/>
          <cell r="BI1907"/>
          <cell r="BJ1907"/>
          <cell r="BK1907"/>
          <cell r="BL1907" t="str">
            <v>จ่าสิบเอกดำรง ศรีปุริ</v>
          </cell>
          <cell r="BM1907"/>
          <cell r="BN1907"/>
          <cell r="BO1907"/>
          <cell r="BP1907"/>
          <cell r="BQ1907"/>
          <cell r="BR1907"/>
          <cell r="BS1907"/>
          <cell r="BT1907"/>
          <cell r="BU1907"/>
          <cell r="BV1907"/>
          <cell r="BW1907"/>
          <cell r="BX1907"/>
          <cell r="BY1907"/>
          <cell r="BZ1907"/>
          <cell r="CA1907"/>
          <cell r="CB1907"/>
          <cell r="CC1907"/>
          <cell r="CD1907"/>
          <cell r="CE1907"/>
          <cell r="CF1907"/>
          <cell r="CG1907"/>
          <cell r="CH1907"/>
          <cell r="CI1907"/>
          <cell r="CJ1907"/>
          <cell r="CK1907"/>
          <cell r="CL1907"/>
          <cell r="CM1907"/>
          <cell r="CN1907"/>
          <cell r="CO1907"/>
        </row>
        <row r="1908">
          <cell r="B1908">
            <v>2751</v>
          </cell>
          <cell r="C1908">
            <v>1906</v>
          </cell>
          <cell r="D1908">
            <v>16</v>
          </cell>
          <cell r="E1908">
            <v>10</v>
          </cell>
          <cell r="F1908">
            <v>2567</v>
          </cell>
          <cell r="G1908">
            <v>800042980618</v>
          </cell>
          <cell r="H1908" t="str">
            <v>นาย</v>
          </cell>
          <cell r="I1908" t="str">
            <v>สมบัติ</v>
          </cell>
          <cell r="J1908" t="str">
            <v>เงาทอง</v>
          </cell>
          <cell r="K1908"/>
          <cell r="L1908" t="str">
            <v>แม่แตง</v>
          </cell>
          <cell r="M1908" t="str">
            <v>เชียงใหม่ 2</v>
          </cell>
          <cell r="N1908">
            <v>8</v>
          </cell>
          <cell r="O1908" t="str">
            <v>สินเชื่อพัฒนาองค์กรชุมชน</v>
          </cell>
          <cell r="P1908" t="str">
            <v>1.บุคคลค้ำประกัน</v>
          </cell>
          <cell r="Q1908">
            <v>30273.88</v>
          </cell>
          <cell r="R1908">
            <v>14387.2</v>
          </cell>
          <cell r="S1908" t="str">
            <v>แขวงเชียงดาว</v>
          </cell>
          <cell r="T1908" t="str">
            <v>ผบE1320</v>
          </cell>
          <cell r="U1908">
            <v>2566</v>
          </cell>
          <cell r="V1908" t="str">
            <v>ผบE66</v>
          </cell>
          <cell r="W1908">
            <v>2567</v>
          </cell>
          <cell r="X1908"/>
          <cell r="Y1908"/>
          <cell r="Z1908"/>
          <cell r="AA1908">
            <v>25</v>
          </cell>
          <cell r="AB1908">
            <v>1</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นายสมบัติ เงาทอง</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2752</v>
          </cell>
          <cell r="C1909">
            <v>1903</v>
          </cell>
          <cell r="D1909">
            <v>18</v>
          </cell>
          <cell r="E1909">
            <v>10</v>
          </cell>
          <cell r="F1909">
            <v>2567</v>
          </cell>
          <cell r="G1909">
            <v>800095970342</v>
          </cell>
          <cell r="H1909" t="str">
            <v>นาย</v>
          </cell>
          <cell r="I1909" t="str">
            <v>จันทร์</v>
          </cell>
          <cell r="J1909" t="str">
            <v>ศรีวิชัย</v>
          </cell>
          <cell r="K1909"/>
          <cell r="L1909" t="str">
            <v>แม่อาย</v>
          </cell>
          <cell r="M1909" t="str">
            <v>เชียงใหม่ 2</v>
          </cell>
          <cell r="N1909">
            <v>8</v>
          </cell>
          <cell r="O1909" t="str">
            <v>สินเชื่อพัฒนาองค์กรชุมชน (รายบุคคล)</v>
          </cell>
          <cell r="P1909" t="str">
            <v>1.บุคคลค้ำประกัน</v>
          </cell>
          <cell r="Q1909">
            <v>46054.95</v>
          </cell>
          <cell r="R1909" t="str">
            <v>13.357.49</v>
          </cell>
          <cell r="S1909" t="str">
            <v>จังหวัดฝาง</v>
          </cell>
          <cell r="T1909" t="str">
            <v>ผบE617</v>
          </cell>
          <cell r="U1909">
            <v>2567</v>
          </cell>
          <cell r="V1909" t="str">
            <v>ผบE696</v>
          </cell>
          <cell r="W1909">
            <v>2567</v>
          </cell>
          <cell r="X1909"/>
          <cell r="Y1909"/>
          <cell r="Z1909"/>
          <cell r="AA1909">
            <v>19</v>
          </cell>
          <cell r="AB1909">
            <v>6</v>
          </cell>
          <cell r="AC1909">
            <v>2567</v>
          </cell>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นายจันทร์ ศรีวิชัย</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2753</v>
          </cell>
          <cell r="C1910">
            <v>1904</v>
          </cell>
          <cell r="D1910">
            <v>18</v>
          </cell>
          <cell r="E1910">
            <v>10</v>
          </cell>
          <cell r="F1910">
            <v>2567</v>
          </cell>
          <cell r="G1910" t="str">
            <v>800085749680,
800085700857</v>
          </cell>
          <cell r="H1910" t="str">
            <v>นางสาว</v>
          </cell>
          <cell r="I1910" t="str">
            <v>สมใจ</v>
          </cell>
          <cell r="J1910" t="str">
            <v>เนมีแสน</v>
          </cell>
          <cell r="K1910"/>
          <cell r="L1910" t="str">
            <v>แม่อาย</v>
          </cell>
          <cell r="M1910" t="str">
            <v>เชียงใหม่ 2</v>
          </cell>
          <cell r="N1910">
            <v>8</v>
          </cell>
          <cell r="O1910" t="str">
            <v>สินเชื่อแก้ไขปัญหาหนี้นอกระบบ PSA ระยะที่ 2,
สินเชื่อธนาคารประชาชน</v>
          </cell>
          <cell r="P1910" t="str">
            <v>1.บุคคลค้ำประกัน</v>
          </cell>
          <cell r="Q1910">
            <v>44996</v>
          </cell>
          <cell r="R1910">
            <v>10321.25</v>
          </cell>
          <cell r="S1910" t="str">
            <v>แขวงเชียงใหม่</v>
          </cell>
          <cell r="T1910" t="str">
            <v>ผบE4675</v>
          </cell>
          <cell r="U1910">
            <v>2567</v>
          </cell>
          <cell r="V1910" t="str">
            <v>ผบE7127</v>
          </cell>
          <cell r="W1910">
            <v>2567</v>
          </cell>
          <cell r="X1910">
            <v>5</v>
          </cell>
          <cell r="Y1910">
            <v>8</v>
          </cell>
          <cell r="Z1910">
            <v>2567</v>
          </cell>
          <cell r="AA1910"/>
          <cell r="AB1910"/>
          <cell r="AC1910"/>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นางสาวสมใจ เนมีแสน</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2754</v>
          </cell>
          <cell r="C1911">
            <v>1905</v>
          </cell>
          <cell r="D1911">
            <v>18</v>
          </cell>
          <cell r="E1911">
            <v>10</v>
          </cell>
          <cell r="F1911">
            <v>2567</v>
          </cell>
          <cell r="G1911" t="str">
            <v>800082930846,
863054855979</v>
          </cell>
          <cell r="H1911" t="str">
            <v>นาย</v>
          </cell>
          <cell r="I1911" t="str">
            <v>ธณภัทร</v>
          </cell>
          <cell r="J1911" t="str">
            <v>สุรินทร์</v>
          </cell>
          <cell r="K1911"/>
          <cell r="L1911" t="str">
            <v>ฝาง</v>
          </cell>
          <cell r="M1911" t="str">
            <v>เชียงใหม่ 2</v>
          </cell>
          <cell r="N1911">
            <v>8</v>
          </cell>
          <cell r="O1911" t="str">
            <v>สินเชื่อธนาคารประชาชน, สินเชื่อธนาคารประชาชน</v>
          </cell>
          <cell r="P1911" t="str">
            <v>1.บุคคลค้ำประกัน</v>
          </cell>
          <cell r="Q1911">
            <v>109949.62</v>
          </cell>
          <cell r="R1911">
            <v>34663.230000000003</v>
          </cell>
          <cell r="S1911" t="str">
            <v>จังหวัดฝาง</v>
          </cell>
          <cell r="T1911" t="str">
            <v>ผบE618</v>
          </cell>
          <cell r="U1911">
            <v>2567</v>
          </cell>
          <cell r="V1911" t="str">
            <v>ผบE838</v>
          </cell>
          <cell r="W1911">
            <v>2567</v>
          </cell>
          <cell r="X1911"/>
          <cell r="Y1911"/>
          <cell r="Z1911"/>
          <cell r="AA1911">
            <v>16</v>
          </cell>
          <cell r="AB1911">
            <v>7</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นายธณภัทร สุรินทร์</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2755</v>
          </cell>
          <cell r="C1912">
            <v>1902</v>
          </cell>
          <cell r="D1912">
            <v>18</v>
          </cell>
          <cell r="E1912">
            <v>10</v>
          </cell>
          <cell r="F1912">
            <v>2567</v>
          </cell>
          <cell r="G1912">
            <v>800144472092</v>
          </cell>
          <cell r="H1912" t="str">
            <v>นาง</v>
          </cell>
          <cell r="I1912" t="str">
            <v>ศรีวรรณ</v>
          </cell>
          <cell r="J1912" t="str">
            <v>รู้สาท</v>
          </cell>
          <cell r="K1912"/>
          <cell r="L1912" t="str">
            <v>ฝาง</v>
          </cell>
          <cell r="M1912" t="str">
            <v>เชียงใหม่ 2</v>
          </cell>
          <cell r="N1912">
            <v>8</v>
          </cell>
          <cell r="O1912" t="str">
            <v>ธนาคารประชาชน</v>
          </cell>
          <cell r="P1912" t="str">
            <v>1.บุคคลค้ำประกัน</v>
          </cell>
          <cell r="Q1912">
            <v>102403</v>
          </cell>
          <cell r="R1912">
            <v>17249.95</v>
          </cell>
          <cell r="S1912" t="str">
            <v>จังหวัดฝาง</v>
          </cell>
          <cell r="T1912" t="str">
            <v>ผบE799</v>
          </cell>
          <cell r="U1912">
            <v>2567</v>
          </cell>
          <cell r="V1912" t="str">
            <v>ผบE985</v>
          </cell>
          <cell r="W1912">
            <v>2567</v>
          </cell>
          <cell r="X1912"/>
          <cell r="Y1912"/>
          <cell r="Z1912"/>
          <cell r="AA1912">
            <v>20</v>
          </cell>
          <cell r="AB1912">
            <v>8</v>
          </cell>
          <cell r="AC1912">
            <v>2567</v>
          </cell>
          <cell r="AD1912"/>
          <cell r="AE1912"/>
          <cell r="AF1912"/>
          <cell r="AG1912"/>
          <cell r="AH1912"/>
          <cell r="AI1912"/>
          <cell r="AJ1912"/>
          <cell r="AK1912"/>
          <cell r="AL1912"/>
          <cell r="AM1912"/>
          <cell r="AN1912"/>
          <cell r="AO1912"/>
          <cell r="AP1912"/>
          <cell r="AQ1912"/>
          <cell r="BC1912"/>
          <cell r="BD1912"/>
          <cell r="BE1912"/>
          <cell r="BF1912"/>
          <cell r="BG1912"/>
          <cell r="BH1912"/>
          <cell r="BI1912"/>
          <cell r="BJ1912"/>
          <cell r="BK1912"/>
          <cell r="BL1912" t="str">
            <v>นางศรีวรรณ รู้สาท</v>
          </cell>
          <cell r="BM1912"/>
          <cell r="BP1912"/>
          <cell r="BS1912"/>
          <cell r="BX1912"/>
          <cell r="BZ1912"/>
          <cell r="CA1912"/>
          <cell r="CB1912"/>
          <cell r="CC1912"/>
          <cell r="CD1912"/>
          <cell r="CE1912"/>
          <cell r="CF1912"/>
          <cell r="CG1912"/>
          <cell r="CH1912"/>
          <cell r="CI1912"/>
          <cell r="CJ1912"/>
          <cell r="CK1912"/>
          <cell r="CL1912"/>
          <cell r="CM1912"/>
          <cell r="CN1912"/>
          <cell r="CO1912"/>
        </row>
        <row r="1913">
          <cell r="B1913">
            <v>2756</v>
          </cell>
          <cell r="C1913">
            <v>1903</v>
          </cell>
          <cell r="D1913">
            <v>21</v>
          </cell>
          <cell r="E1913">
            <v>10</v>
          </cell>
          <cell r="F1913">
            <v>2567</v>
          </cell>
          <cell r="G1913">
            <v>800100665911</v>
          </cell>
          <cell r="H1913" t="str">
            <v>นางสาว</v>
          </cell>
          <cell r="I1913" t="str">
            <v>รุ่งนภา</v>
          </cell>
          <cell r="J1913" t="str">
            <v>ปัญญา</v>
          </cell>
          <cell r="K1913"/>
          <cell r="L1913" t="str">
            <v>ฝาง</v>
          </cell>
          <cell r="M1913" t="str">
            <v>เชียงใหม่ 2</v>
          </cell>
          <cell r="N1913">
            <v>8</v>
          </cell>
          <cell r="O1913"/>
          <cell r="P1913"/>
          <cell r="Q1913">
            <v>99283.85</v>
          </cell>
          <cell r="R1913">
            <v>23133</v>
          </cell>
          <cell r="S1913" t="str">
            <v>จังหวัดฝาง</v>
          </cell>
          <cell r="T1913" t="str">
            <v>ผบE1034</v>
          </cell>
          <cell r="U1913">
            <v>2567</v>
          </cell>
          <cell r="V1913" t="str">
            <v>ผบ1126</v>
          </cell>
          <cell r="W1913">
            <v>2567</v>
          </cell>
          <cell r="X1913">
            <v>8</v>
          </cell>
          <cell r="Y1913">
            <v>10</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cell r="BC1913"/>
          <cell r="BD1913"/>
          <cell r="BE1913"/>
          <cell r="BF1913"/>
          <cell r="BG1913"/>
          <cell r="BH1913"/>
          <cell r="BI1913"/>
          <cell r="BJ1913"/>
          <cell r="BK1913"/>
          <cell r="BL1913" t="str">
            <v>นางสาวรุ่งนภา ปัญญา</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2757</v>
          </cell>
          <cell r="C1914">
            <v>1904</v>
          </cell>
          <cell r="D1914"/>
          <cell r="E1914"/>
          <cell r="F1914"/>
          <cell r="G1914" t="str">
            <v>800083060270,
800083060288,
800083060296</v>
          </cell>
          <cell r="H1914" t="str">
            <v>นาง</v>
          </cell>
          <cell r="I1914" t="str">
            <v>สิริลักษณ์</v>
          </cell>
          <cell r="J1914" t="str">
            <v>รพีวิมลศุภกร</v>
          </cell>
          <cell r="K1914"/>
          <cell r="L1914" t="str">
            <v>มีโชค พลาซ่า</v>
          </cell>
          <cell r="M1914" t="str">
            <v>เชียงใหม่ 2</v>
          </cell>
          <cell r="N1914">
            <v>8</v>
          </cell>
          <cell r="O1914" t="str">
            <v>สินเชื่อเคหะ,สินเชื่อไทรทอง (GSB-Plus),สินเชื่อไทรทอง MRTA</v>
          </cell>
          <cell r="P1914" t="str">
            <v>2.หลักทรัพย์ค้ำประกัน</v>
          </cell>
          <cell r="Q1914">
            <v>15</v>
          </cell>
          <cell r="R1914">
            <v>6</v>
          </cell>
          <cell r="S1914" t="str">
            <v>จังหวัดเชียงใหม่</v>
          </cell>
          <cell r="T1914" t="str">
            <v>ผบE2056</v>
          </cell>
          <cell r="U1914">
            <v>2566</v>
          </cell>
          <cell r="V1914" t="str">
            <v>ผบE1919</v>
          </cell>
          <cell r="W1914">
            <v>2567</v>
          </cell>
          <cell r="X1914">
            <v>27</v>
          </cell>
          <cell r="Y1914">
            <v>8</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t="str">
            <v>ยึดทรัพย์</v>
          </cell>
          <cell r="BC1914"/>
          <cell r="BD1914"/>
          <cell r="BE1914"/>
          <cell r="BF1914"/>
          <cell r="BG1914"/>
          <cell r="BH1914"/>
          <cell r="BI1914"/>
          <cell r="BJ1914"/>
          <cell r="BK1914"/>
          <cell r="BL1914" t="str">
            <v>นางสิริลักษณ์ รพีวิมลศุภกร</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2758</v>
          </cell>
          <cell r="C1915">
            <v>1905</v>
          </cell>
          <cell r="D1915"/>
          <cell r="E1915"/>
          <cell r="F1915"/>
          <cell r="G1915" t="str">
            <v>800052703942,
800052703959</v>
          </cell>
          <cell r="H1915" t="str">
            <v>นาง</v>
          </cell>
          <cell r="I1915" t="str">
            <v>นิตยา</v>
          </cell>
          <cell r="J1915" t="str">
            <v>ใจแก้ว</v>
          </cell>
          <cell r="K1915"/>
          <cell r="L1915" t="str">
            <v>สันกำแพง</v>
          </cell>
          <cell r="M1915" t="str">
            <v>เชียงใหม่ 3</v>
          </cell>
          <cell r="N1915">
            <v>8</v>
          </cell>
          <cell r="O1915" t="str">
            <v>เคหะ , ไทรทอง</v>
          </cell>
          <cell r="P1915"/>
          <cell r="Q1915">
            <v>27</v>
          </cell>
          <cell r="R1915">
            <v>7</v>
          </cell>
          <cell r="S1915" t="str">
            <v>จังหวัดเชียงใหม่</v>
          </cell>
          <cell r="T1915" t="str">
            <v>ผบE2318</v>
          </cell>
          <cell r="U1915">
            <v>2566</v>
          </cell>
          <cell r="V1915" t="str">
            <v>ผบE693</v>
          </cell>
          <cell r="W1915">
            <v>2567</v>
          </cell>
          <cell r="X1915">
            <v>23</v>
          </cell>
          <cell r="Y1915">
            <v>9</v>
          </cell>
          <cell r="Z1915">
            <v>2567</v>
          </cell>
          <cell r="AA1915"/>
          <cell r="AB1915"/>
          <cell r="AC1915"/>
          <cell r="AD1915"/>
          <cell r="AE1915"/>
          <cell r="AF1915"/>
          <cell r="AG1915"/>
          <cell r="AH1915"/>
          <cell r="AI1915"/>
          <cell r="AJ1915"/>
          <cell r="AK1915"/>
          <cell r="AL1915"/>
          <cell r="AM1915"/>
          <cell r="AN1915"/>
          <cell r="AO1915"/>
          <cell r="AP1915"/>
          <cell r="AQ1915"/>
          <cell r="AR1915"/>
          <cell r="AS1915"/>
          <cell r="AT1915"/>
          <cell r="AU1915"/>
          <cell r="AV1915"/>
          <cell r="AW1915"/>
          <cell r="AX1915"/>
          <cell r="AY1915"/>
          <cell r="AZ1915"/>
          <cell r="BA1915"/>
          <cell r="BB1915"/>
          <cell r="BC1915"/>
          <cell r="BD1915"/>
          <cell r="BE1915"/>
          <cell r="BF1915"/>
          <cell r="BG1915"/>
          <cell r="BH1915"/>
          <cell r="BI1915"/>
          <cell r="BJ1915"/>
          <cell r="BK1915"/>
          <cell r="BL1915" t="str">
            <v>นางนิตยา ใจแก้ว</v>
          </cell>
          <cell r="BM1915"/>
          <cell r="BN1915"/>
          <cell r="BO1915"/>
          <cell r="BP1915"/>
          <cell r="BQ1915"/>
          <cell r="BR1915"/>
          <cell r="BS1915"/>
          <cell r="BT1915"/>
          <cell r="BU1915"/>
          <cell r="BV1915"/>
          <cell r="BW1915"/>
          <cell r="BX1915"/>
          <cell r="BY1915"/>
          <cell r="BZ1915"/>
          <cell r="CA1915"/>
          <cell r="CB1915"/>
          <cell r="CC1915"/>
          <cell r="CD1915"/>
          <cell r="CE1915"/>
          <cell r="CF1915"/>
          <cell r="CG1915"/>
          <cell r="CH1915"/>
          <cell r="CI1915"/>
          <cell r="CJ1915"/>
          <cell r="CK1915"/>
          <cell r="CL1915"/>
          <cell r="CM1915"/>
          <cell r="CN1915"/>
          <cell r="CO1915"/>
        </row>
        <row r="1916">
          <cell r="B1916">
            <v>2759</v>
          </cell>
          <cell r="C1916">
            <v>1906</v>
          </cell>
          <cell r="D1916">
            <v>30</v>
          </cell>
          <cell r="E1916">
            <v>10</v>
          </cell>
          <cell r="F1916">
            <v>2567</v>
          </cell>
          <cell r="G1916">
            <v>800003674788</v>
          </cell>
          <cell r="H1916" t="str">
            <v>นาง</v>
          </cell>
          <cell r="I1916" t="str">
            <v>ปวีณา</v>
          </cell>
          <cell r="J1916" t="str">
            <v>อาวรัตนกุล</v>
          </cell>
          <cell r="K1916"/>
          <cell r="L1916" t="str">
            <v>เชียงใหม่</v>
          </cell>
          <cell r="M1916"/>
          <cell r="N1916"/>
          <cell r="O1916"/>
          <cell r="P1916"/>
          <cell r="Q1916"/>
          <cell r="R1916"/>
          <cell r="S1916" t="str">
            <v>จังหวัดลำพูน</v>
          </cell>
          <cell r="T1916" t="str">
            <v>ผบ.966</v>
          </cell>
          <cell r="U1916">
            <v>2560</v>
          </cell>
          <cell r="V1916" t="str">
            <v>ผบ.3082</v>
          </cell>
          <cell r="W1916">
            <v>2560</v>
          </cell>
          <cell r="X1916"/>
          <cell r="Y1916"/>
          <cell r="Z1916"/>
          <cell r="AA1916">
            <v>20</v>
          </cell>
          <cell r="AB1916">
            <v>9</v>
          </cell>
          <cell r="AC1916">
            <v>2560</v>
          </cell>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นางปวีณา อาวรัตนกุล</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2760</v>
          </cell>
          <cell r="C1917">
            <v>1907</v>
          </cell>
          <cell r="D1917">
            <v>30</v>
          </cell>
          <cell r="E1917">
            <v>10</v>
          </cell>
          <cell r="F1917">
            <v>2567</v>
          </cell>
          <cell r="G1917" t="str">
            <v xml:space="preserve">800004999879
</v>
          </cell>
          <cell r="H1917" t="str">
            <v>นาย</v>
          </cell>
          <cell r="I1917" t="str">
            <v xml:space="preserve">สุรินทร์  </v>
          </cell>
          <cell r="J1917" t="str">
            <v>ทองสว่าง</v>
          </cell>
          <cell r="K1917"/>
          <cell r="L1917" t="str">
            <v>ดอยสะเก็ด</v>
          </cell>
          <cell r="M1917" t="str">
            <v>เชียงใหม่ 2</v>
          </cell>
          <cell r="N1917">
            <v>8</v>
          </cell>
          <cell r="O1917" t="str">
            <v>สินเชื่อเพื่อพัฒนากลุ่มอาชีพ</v>
          </cell>
          <cell r="P1917"/>
          <cell r="Q1917"/>
          <cell r="R1917"/>
          <cell r="S1917" t="str">
            <v>แขวงเชียงใหม่</v>
          </cell>
          <cell r="T1917" t="str">
            <v>ผบE7180</v>
          </cell>
          <cell r="U1917">
            <v>2567</v>
          </cell>
          <cell r="V1917" t="str">
            <v>ผบE9280</v>
          </cell>
          <cell r="W1917">
            <v>2567</v>
          </cell>
          <cell r="X1917">
            <v>7</v>
          </cell>
          <cell r="Y1917">
            <v>10</v>
          </cell>
          <cell r="Z1917">
            <v>2567</v>
          </cell>
          <cell r="AA1917"/>
          <cell r="AB1917"/>
          <cell r="AC1917"/>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นายสุรินทร์   ทองสว่าง</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2761</v>
          </cell>
          <cell r="C1918">
            <v>1908</v>
          </cell>
          <cell r="D1918">
            <v>30</v>
          </cell>
          <cell r="E1918">
            <v>10</v>
          </cell>
          <cell r="F1918">
            <v>2567</v>
          </cell>
          <cell r="G1918">
            <v>800086969774</v>
          </cell>
          <cell r="H1918" t="str">
            <v>นางสาว</v>
          </cell>
          <cell r="I1918" t="str">
            <v>ปทิตตา</v>
          </cell>
          <cell r="J1918" t="str">
            <v>แก้วมูล</v>
          </cell>
          <cell r="K1918"/>
          <cell r="L1918" t="str">
            <v>สามแยกสันทราย</v>
          </cell>
          <cell r="M1918" t="str">
            <v>เชียงใหม่ 1</v>
          </cell>
          <cell r="N1918">
            <v>8</v>
          </cell>
          <cell r="O1918" t="str">
            <v>สินเชื่อธนาคารประชาชน</v>
          </cell>
          <cell r="P1918" t="str">
            <v>1.บุคคลค้ำประกัน</v>
          </cell>
          <cell r="Q1918"/>
          <cell r="R1918"/>
          <cell r="S1918" t="str">
            <v>จังหวัดลำพูน</v>
          </cell>
          <cell r="T1918" t="str">
            <v>ผบE2185</v>
          </cell>
          <cell r="U1918">
            <v>2567</v>
          </cell>
          <cell r="V1918" t="str">
            <v>ผบE3108</v>
          </cell>
          <cell r="W1918">
            <v>2567</v>
          </cell>
          <cell r="X1918"/>
          <cell r="Y1918"/>
          <cell r="Z1918"/>
          <cell r="AA1918">
            <v>5</v>
          </cell>
          <cell r="AB1918">
            <v>8</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นางสาวปทิตตา แก้วมูล</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2762</v>
          </cell>
          <cell r="C1919">
            <v>1909</v>
          </cell>
          <cell r="D1919">
            <v>30</v>
          </cell>
          <cell r="E1919">
            <v>10</v>
          </cell>
          <cell r="F1919">
            <v>2567</v>
          </cell>
          <cell r="G1919">
            <v>800120241263</v>
          </cell>
          <cell r="H1919" t="str">
            <v>นาย</v>
          </cell>
          <cell r="I1919" t="str">
            <v>ธีรศักดิ์</v>
          </cell>
          <cell r="J1919" t="str">
            <v>ชโลทรวสุ</v>
          </cell>
          <cell r="K1919"/>
          <cell r="L1919" t="str">
            <v>สามแยกสันทราย</v>
          </cell>
          <cell r="M1919" t="str">
            <v>เชียงใหม่ 1</v>
          </cell>
          <cell r="N1919">
            <v>8</v>
          </cell>
          <cell r="O1919"/>
          <cell r="P1919"/>
          <cell r="Q1919"/>
          <cell r="R1919"/>
          <cell r="S1919" t="str">
            <v>แขวงเชียงใหม่</v>
          </cell>
          <cell r="T1919" t="str">
            <v>ผบE4478</v>
          </cell>
          <cell r="U1919">
            <v>2567</v>
          </cell>
          <cell r="V1919" t="str">
            <v>ผบE6523</v>
          </cell>
          <cell r="W1919">
            <v>2567</v>
          </cell>
          <cell r="X1919"/>
          <cell r="Y1919"/>
          <cell r="Z1919"/>
          <cell r="AA1919">
            <v>16</v>
          </cell>
          <cell r="AB1919">
            <v>7</v>
          </cell>
          <cell r="AC1919">
            <v>2567</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นายธีรศักดิ์ ชโลทรวสุ</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2763</v>
          </cell>
          <cell r="C1920">
            <v>1910</v>
          </cell>
          <cell r="D1920">
            <v>30</v>
          </cell>
          <cell r="E1920">
            <v>10</v>
          </cell>
          <cell r="F1920">
            <v>2567</v>
          </cell>
          <cell r="G1920">
            <v>800030677671</v>
          </cell>
          <cell r="H1920" t="str">
            <v>นาย</v>
          </cell>
          <cell r="I1920" t="str">
            <v>ธนากร</v>
          </cell>
          <cell r="J1920" t="str">
            <v>อุดก๋อง</v>
          </cell>
          <cell r="K1920" t="str">
            <v>1-5009-00913-78-7</v>
          </cell>
          <cell r="L1920" t="str">
            <v>แม่โจ้</v>
          </cell>
          <cell r="M1920" t="str">
            <v>เชียงใหม่ 2</v>
          </cell>
          <cell r="N1920">
            <v>8</v>
          </cell>
          <cell r="O1920"/>
          <cell r="P1920"/>
          <cell r="Q1920"/>
          <cell r="R1920"/>
          <cell r="S1920" t="str">
            <v>แขวงเชียงใหม่</v>
          </cell>
          <cell r="T1920" t="str">
            <v>ผบ8579</v>
          </cell>
          <cell r="U1920">
            <v>2558</v>
          </cell>
          <cell r="V1920" t="str">
            <v>ผบ9359</v>
          </cell>
          <cell r="W1920">
            <v>2558</v>
          </cell>
          <cell r="X1920"/>
          <cell r="Y1920"/>
          <cell r="Z1920"/>
          <cell r="AA1920">
            <v>1</v>
          </cell>
          <cell r="AB1920">
            <v>12</v>
          </cell>
          <cell r="AC1920">
            <v>2558</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นายธนากร อุดก๋อง</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2764</v>
          </cell>
          <cell r="C1921">
            <v>1911</v>
          </cell>
          <cell r="D1921">
            <v>30</v>
          </cell>
          <cell r="E1921">
            <v>10</v>
          </cell>
          <cell r="F1921">
            <v>2567</v>
          </cell>
          <cell r="G1921">
            <v>800026432735</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ผบ879</v>
          </cell>
          <cell r="U1921">
            <v>2558</v>
          </cell>
          <cell r="V1921" t="str">
            <v>ผบ104</v>
          </cell>
          <cell r="W1921">
            <v>2559</v>
          </cell>
          <cell r="X1921"/>
          <cell r="Y1921"/>
          <cell r="Z1921"/>
          <cell r="AA1921">
            <v>29</v>
          </cell>
          <cell r="AB1921">
            <v>2</v>
          </cell>
          <cell r="AC1921">
            <v>2559</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2765</v>
          </cell>
          <cell r="C1922">
            <v>1912</v>
          </cell>
          <cell r="D1922">
            <v>30</v>
          </cell>
          <cell r="E1922">
            <v>10</v>
          </cell>
          <cell r="F1922">
            <v>2567</v>
          </cell>
          <cell r="G1922">
            <v>800026803943</v>
          </cell>
          <cell r="H1922" t="str">
            <v>นาง</v>
          </cell>
          <cell r="I1922" t="str">
            <v xml:space="preserve">สุภารัตน์ </v>
          </cell>
          <cell r="J1922" t="str">
            <v>โยจินา</v>
          </cell>
          <cell r="K1922" t="str">
            <v>1-5009-00034-46-1</v>
          </cell>
          <cell r="L1922" t="str">
            <v>ฝาง</v>
          </cell>
          <cell r="M1922" t="str">
            <v>เชียงใหม่ 2</v>
          </cell>
          <cell r="N1922">
            <v>8</v>
          </cell>
          <cell r="O1922"/>
          <cell r="P1922"/>
          <cell r="Q1922"/>
          <cell r="R1922"/>
          <cell r="S1922" t="str">
            <v>จังหวัดฝาง</v>
          </cell>
          <cell r="T1922" t="str">
            <v>ผบ882</v>
          </cell>
          <cell r="U1922">
            <v>2558</v>
          </cell>
          <cell r="V1922" t="str">
            <v>ผบ962</v>
          </cell>
          <cell r="W1922">
            <v>2558</v>
          </cell>
          <cell r="X1922"/>
          <cell r="Y1922"/>
          <cell r="Z1922"/>
          <cell r="AA1922">
            <v>3</v>
          </cell>
          <cell r="AB1922">
            <v>12</v>
          </cell>
          <cell r="AC1922">
            <v>2558</v>
          </cell>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นางสุภารัตน์  โยจินา</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2766</v>
          </cell>
          <cell r="C1923">
            <v>1913</v>
          </cell>
          <cell r="D1923">
            <v>30</v>
          </cell>
          <cell r="E1923">
            <v>10</v>
          </cell>
          <cell r="F1923">
            <v>2567</v>
          </cell>
          <cell r="G1923">
            <v>806752007450</v>
          </cell>
          <cell r="H1923" t="str">
            <v>นาย</v>
          </cell>
          <cell r="I1923" t="str">
            <v>ธนาธิป</v>
          </cell>
          <cell r="J1923" t="str">
            <v>ทอองคำ</v>
          </cell>
          <cell r="K1923" t="str">
            <v>3-5009-00998-06-7</v>
          </cell>
          <cell r="L1923" t="str">
            <v>ฝาง</v>
          </cell>
          <cell r="M1923" t="str">
            <v>เชียงใหม่ 2</v>
          </cell>
          <cell r="N1923">
            <v>8</v>
          </cell>
          <cell r="O1923"/>
          <cell r="P1923"/>
          <cell r="Q1923"/>
          <cell r="R1923"/>
          <cell r="S1923" t="str">
            <v>จังหวัดฝาง</v>
          </cell>
          <cell r="T1923" t="str">
            <v>ผบ746</v>
          </cell>
          <cell r="U1923">
            <v>2558</v>
          </cell>
          <cell r="V1923" t="str">
            <v>ผบ972</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นายธนาธิป ทอองคำ</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2767</v>
          </cell>
          <cell r="C1924">
            <v>1914</v>
          </cell>
          <cell r="D1924">
            <v>30</v>
          </cell>
          <cell r="E1924">
            <v>10</v>
          </cell>
          <cell r="F1924">
            <v>2567</v>
          </cell>
          <cell r="G1924">
            <v>800008705942</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ผบ754</v>
          </cell>
          <cell r="U1924">
            <v>2558</v>
          </cell>
          <cell r="V1924" t="str">
            <v>ผบ979</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2768</v>
          </cell>
          <cell r="C1925">
            <v>1915</v>
          </cell>
          <cell r="D1925">
            <v>30</v>
          </cell>
          <cell r="E1925">
            <v>10</v>
          </cell>
          <cell r="F1925">
            <v>2567</v>
          </cell>
          <cell r="G1925">
            <v>800030025756</v>
          </cell>
          <cell r="H1925" t="str">
            <v>นาง</v>
          </cell>
          <cell r="I1925" t="str">
            <v>พัฒนรัตน์</v>
          </cell>
          <cell r="J1925" t="str">
            <v>อยู่สุขศรี</v>
          </cell>
          <cell r="K1925" t="str">
            <v>3-5009-00629-27-4</v>
          </cell>
          <cell r="L1925" t="str">
            <v>ฝาง</v>
          </cell>
          <cell r="M1925" t="str">
            <v>เชียงใหม่ 2</v>
          </cell>
          <cell r="N1925">
            <v>8</v>
          </cell>
          <cell r="O1925"/>
          <cell r="P1925"/>
          <cell r="Q1925"/>
          <cell r="R1925"/>
          <cell r="S1925" t="str">
            <v>จังหวัดฝาง</v>
          </cell>
          <cell r="T1925" t="str">
            <v>ผบ748</v>
          </cell>
          <cell r="U1925">
            <v>2558</v>
          </cell>
          <cell r="V1925" t="str">
            <v>ผบ974</v>
          </cell>
          <cell r="W1925">
            <v>2558</v>
          </cell>
          <cell r="X1925">
            <v>9</v>
          </cell>
          <cell r="Y1925">
            <v>12</v>
          </cell>
          <cell r="Z1925">
            <v>2558</v>
          </cell>
          <cell r="AA1925"/>
          <cell r="AB1925"/>
          <cell r="AC1925"/>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นางพัฒนรัตน์ อยู่สุขศรี</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2769</v>
          </cell>
          <cell r="C1926">
            <v>1916</v>
          </cell>
          <cell r="D1926">
            <v>30</v>
          </cell>
          <cell r="E1926">
            <v>10</v>
          </cell>
          <cell r="F1926">
            <v>2567</v>
          </cell>
          <cell r="G1926">
            <v>800034607989</v>
          </cell>
          <cell r="H1926" t="str">
            <v>นาย</v>
          </cell>
          <cell r="I1926" t="str">
            <v>จำรูญ</v>
          </cell>
          <cell r="J1926" t="str">
            <v>บัวลาแก้ว</v>
          </cell>
          <cell r="K1926" t="str">
            <v>3-5009-00852-42-9</v>
          </cell>
          <cell r="L1926" t="str">
            <v>ไชยปราการ</v>
          </cell>
          <cell r="M1926" t="str">
            <v>เชียงใหม่ 2</v>
          </cell>
          <cell r="N1926">
            <v>8</v>
          </cell>
          <cell r="O1926"/>
          <cell r="P1926"/>
          <cell r="Q1926"/>
          <cell r="R1926"/>
          <cell r="S1926" t="str">
            <v>จังหวัดฝาง</v>
          </cell>
          <cell r="T1926" t="str">
            <v>ผบ849</v>
          </cell>
          <cell r="U1926">
            <v>2558</v>
          </cell>
          <cell r="V1926" t="str">
            <v>ผบ983</v>
          </cell>
          <cell r="W1926">
            <v>2558</v>
          </cell>
          <cell r="X1926"/>
          <cell r="Y1926"/>
          <cell r="Z1926"/>
          <cell r="AA1926">
            <v>9</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นายจำรูญ บัวลาแก้ว</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2770</v>
          </cell>
          <cell r="C1927">
            <v>1917</v>
          </cell>
          <cell r="D1927">
            <v>30</v>
          </cell>
          <cell r="E1927">
            <v>10</v>
          </cell>
          <cell r="F1927">
            <v>2567</v>
          </cell>
          <cell r="G1927">
            <v>800041584171</v>
          </cell>
          <cell r="H1927" t="str">
            <v>นาย</v>
          </cell>
          <cell r="I1927" t="str">
            <v>สายนิตย์</v>
          </cell>
          <cell r="J1927" t="str">
            <v>คำปัญญา</v>
          </cell>
          <cell r="K1927" t="str">
            <v>1-5099-00917-35-2</v>
          </cell>
          <cell r="L1927" t="str">
            <v>แม่โจ้</v>
          </cell>
          <cell r="M1927" t="str">
            <v>เชียงใหม่ 2</v>
          </cell>
          <cell r="N1927">
            <v>8</v>
          </cell>
          <cell r="O1927"/>
          <cell r="P1927"/>
          <cell r="Q1927"/>
          <cell r="R1927"/>
          <cell r="S1927" t="str">
            <v>แขวงเชียงใหม่</v>
          </cell>
          <cell r="T1927" t="str">
            <v>ผบ7635</v>
          </cell>
          <cell r="U1927">
            <v>2558</v>
          </cell>
          <cell r="V1927" t="str">
            <v>ผบ9733</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นายสายนิตย์ คำปัญญา</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2771</v>
          </cell>
          <cell r="C1928">
            <v>1918</v>
          </cell>
          <cell r="D1928">
            <v>30</v>
          </cell>
          <cell r="E1928">
            <v>10</v>
          </cell>
          <cell r="F1928">
            <v>2567</v>
          </cell>
          <cell r="G1928">
            <v>800023586244</v>
          </cell>
          <cell r="H1928" t="str">
            <v>นางสาว</v>
          </cell>
          <cell r="I1928" t="str">
            <v xml:space="preserve">สุจิตรา </v>
          </cell>
          <cell r="J1928" t="str">
            <v>สุจารี</v>
          </cell>
          <cell r="K1928" t="str">
            <v>3-5006-00014-81-7</v>
          </cell>
          <cell r="L1928" t="str">
            <v>ดอยะเก็ด</v>
          </cell>
          <cell r="M1928" t="str">
            <v>เชียงใหม่ 2</v>
          </cell>
          <cell r="N1928">
            <v>8</v>
          </cell>
          <cell r="O1928"/>
          <cell r="P1928"/>
          <cell r="Q1928"/>
          <cell r="R1928"/>
          <cell r="S1928" t="str">
            <v>แขวงเชียงใหม่</v>
          </cell>
          <cell r="T1928" t="str">
            <v>ผบ8923</v>
          </cell>
          <cell r="U1928">
            <v>2558</v>
          </cell>
          <cell r="V1928" t="str">
            <v>ผบ9778</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นางสาวสุจิตรา  สุจารี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2772</v>
          </cell>
          <cell r="C1929">
            <v>1919</v>
          </cell>
          <cell r="D1929">
            <v>30</v>
          </cell>
          <cell r="E1929">
            <v>10</v>
          </cell>
          <cell r="F1929">
            <v>2567</v>
          </cell>
          <cell r="G1929">
            <v>800039159127</v>
          </cell>
          <cell r="H1929" t="str">
            <v>นางสาว</v>
          </cell>
          <cell r="I1929" t="str">
            <v>สุพรรณี</v>
          </cell>
          <cell r="J1929" t="str">
            <v>ดวงศรี</v>
          </cell>
          <cell r="K1929" t="str">
            <v>1-5011-00064-53-6</v>
          </cell>
          <cell r="L1929" t="str">
            <v>แม่โจ้</v>
          </cell>
          <cell r="M1929" t="str">
            <v>เชียงใหม่ 2</v>
          </cell>
          <cell r="N1929">
            <v>8</v>
          </cell>
          <cell r="O1929"/>
          <cell r="P1929"/>
          <cell r="Q1929"/>
          <cell r="R1929"/>
          <cell r="S1929" t="str">
            <v>แขวงเชียงใหม่</v>
          </cell>
          <cell r="T1929" t="str">
            <v>ผบ8924</v>
          </cell>
          <cell r="U1929">
            <v>2558</v>
          </cell>
          <cell r="V1929" t="str">
            <v>ผบ9767</v>
          </cell>
          <cell r="W1929">
            <v>2558</v>
          </cell>
          <cell r="X1929"/>
          <cell r="Y1929"/>
          <cell r="Z1929"/>
          <cell r="AA1929">
            <v>14</v>
          </cell>
          <cell r="AB1929">
            <v>12</v>
          </cell>
          <cell r="AC1929">
            <v>2558</v>
          </cell>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นางสาวสุพรรณี ดวงศรี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2773</v>
          </cell>
          <cell r="C1930">
            <v>1920</v>
          </cell>
          <cell r="D1930">
            <v>30</v>
          </cell>
          <cell r="E1930">
            <v>10</v>
          </cell>
          <cell r="F1930">
            <v>2567</v>
          </cell>
          <cell r="G1930">
            <v>800023683256</v>
          </cell>
          <cell r="H1930" t="str">
            <v>นาย</v>
          </cell>
          <cell r="I1930" t="str">
            <v>กฤษณ์</v>
          </cell>
          <cell r="J1930" t="str">
            <v>เติมศรี</v>
          </cell>
          <cell r="K1930" t="str">
            <v>3-1017-01311-96-1</v>
          </cell>
          <cell r="L1930" t="str">
            <v>แม่โจ้</v>
          </cell>
          <cell r="M1930" t="str">
            <v>เชียงใหม่ 2</v>
          </cell>
          <cell r="N1930">
            <v>8</v>
          </cell>
          <cell r="O1930"/>
          <cell r="P1930"/>
          <cell r="Q1930"/>
          <cell r="R1930"/>
          <cell r="S1930" t="str">
            <v>แขวงเชียงใหม่</v>
          </cell>
          <cell r="T1930" t="str">
            <v>ผบ7634</v>
          </cell>
          <cell r="U1930">
            <v>2558</v>
          </cell>
          <cell r="V1930" t="str">
            <v>ผบ9814</v>
          </cell>
          <cell r="W1930">
            <v>2558</v>
          </cell>
          <cell r="X1930">
            <v>15</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นายกฤษณ์ เติมศรี</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2774</v>
          </cell>
          <cell r="C1931">
            <v>1921</v>
          </cell>
          <cell r="D1931">
            <v>30</v>
          </cell>
          <cell r="E1931">
            <v>10</v>
          </cell>
          <cell r="F1931">
            <v>2567</v>
          </cell>
          <cell r="G1931">
            <v>800015584876</v>
          </cell>
          <cell r="H1931" t="str">
            <v>นางสาว</v>
          </cell>
          <cell r="I1931" t="str">
            <v>สุพิศ</v>
          </cell>
          <cell r="J1931" t="str">
            <v>มณีจอม</v>
          </cell>
          <cell r="K1931" t="str">
            <v>5-5005-00023-70-7</v>
          </cell>
          <cell r="L1931" t="str">
            <v>ดอยสะเก็ด</v>
          </cell>
          <cell r="M1931" t="str">
            <v>เชียงใหม่ 2</v>
          </cell>
          <cell r="N1931">
            <v>8</v>
          </cell>
          <cell r="O1931"/>
          <cell r="P1931"/>
          <cell r="Q1931"/>
          <cell r="R1931"/>
          <cell r="S1931" t="str">
            <v>แขวงเชียงใหม่</v>
          </cell>
          <cell r="T1931" t="str">
            <v>ผบ8881</v>
          </cell>
          <cell r="U1931">
            <v>2558</v>
          </cell>
          <cell r="V1931" t="str">
            <v>ผบ10114</v>
          </cell>
          <cell r="W1931">
            <v>2558</v>
          </cell>
          <cell r="X1931">
            <v>22</v>
          </cell>
          <cell r="Y1931">
            <v>12</v>
          </cell>
          <cell r="Z1931">
            <v>2558</v>
          </cell>
          <cell r="AA1931"/>
          <cell r="AB1931"/>
          <cell r="AC1931"/>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นางสาวสุพิศ มณีจอม</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2775</v>
          </cell>
          <cell r="C1932">
            <v>1922</v>
          </cell>
          <cell r="D1932">
            <v>30</v>
          </cell>
          <cell r="E1932">
            <v>10</v>
          </cell>
          <cell r="F1932">
            <v>2567</v>
          </cell>
          <cell r="G1932">
            <v>800025523161</v>
          </cell>
          <cell r="H1932" t="str">
            <v>นาย</v>
          </cell>
          <cell r="I1932" t="str">
            <v>จำนงค์</v>
          </cell>
          <cell r="J1932" t="str">
            <v>บุญรัตน์</v>
          </cell>
          <cell r="K1932" t="str">
            <v>3-5104-00339-21-8</v>
          </cell>
          <cell r="L1932" t="str">
            <v>ไชยปราการ</v>
          </cell>
          <cell r="M1932" t="str">
            <v>เชียงใหม่ 2</v>
          </cell>
          <cell r="N1932">
            <v>8</v>
          </cell>
          <cell r="O1932"/>
          <cell r="P1932"/>
          <cell r="Q1932"/>
          <cell r="R1932"/>
          <cell r="S1932" t="str">
            <v>แขวงเชียงใหม่</v>
          </cell>
          <cell r="T1932" t="str">
            <v>ผบ8502</v>
          </cell>
          <cell r="U1932">
            <v>2558</v>
          </cell>
          <cell r="V1932" t="str">
            <v>ผบ10182</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นายจำนงค์ บุญรัตน์</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2776</v>
          </cell>
          <cell r="C1933">
            <v>1923</v>
          </cell>
          <cell r="D1933">
            <v>30</v>
          </cell>
          <cell r="E1933">
            <v>10</v>
          </cell>
          <cell r="F1933">
            <v>2567</v>
          </cell>
          <cell r="G1933">
            <v>800025523120</v>
          </cell>
          <cell r="H1933" t="str">
            <v>นาย</v>
          </cell>
          <cell r="I1933" t="str">
            <v>สรายุทธ</v>
          </cell>
          <cell r="J1933" t="str">
            <v>จันต๊ะดุก</v>
          </cell>
          <cell r="K1933" t="str">
            <v>3-5102-00253-50-6</v>
          </cell>
          <cell r="L1933" t="str">
            <v>ไชยปราการ</v>
          </cell>
          <cell r="M1933" t="str">
            <v>เชียงใหม่ 2</v>
          </cell>
          <cell r="N1933">
            <v>8</v>
          </cell>
          <cell r="O1933"/>
          <cell r="P1933"/>
          <cell r="Q1933"/>
          <cell r="R1933"/>
          <cell r="S1933" t="str">
            <v>แขวงเชียงใหม่</v>
          </cell>
          <cell r="T1933" t="str">
            <v>ผบ8509</v>
          </cell>
          <cell r="U1933">
            <v>2558</v>
          </cell>
          <cell r="V1933" t="str">
            <v>ผบ10173</v>
          </cell>
          <cell r="W1933">
            <v>2558</v>
          </cell>
          <cell r="X1933"/>
          <cell r="Y1933"/>
          <cell r="Z1933"/>
          <cell r="AA1933">
            <v>23</v>
          </cell>
          <cell r="AB1933">
            <v>12</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นายสรายุทธ จันต๊ะดุก</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2777</v>
          </cell>
          <cell r="C1934">
            <v>1924</v>
          </cell>
          <cell r="D1934">
            <v>30</v>
          </cell>
          <cell r="E1934">
            <v>10</v>
          </cell>
          <cell r="F1934">
            <v>2567</v>
          </cell>
          <cell r="G1934">
            <v>800031056644</v>
          </cell>
          <cell r="H1934" t="str">
            <v>นางสาว</v>
          </cell>
          <cell r="I1934" t="str">
            <v>สุกัญญา</v>
          </cell>
          <cell r="J1934" t="str">
            <v>เดชารักษา</v>
          </cell>
          <cell r="K1934" t="str">
            <v>1-5009-00072-12-5</v>
          </cell>
          <cell r="L1934" t="str">
            <v>ฝาง</v>
          </cell>
          <cell r="M1934" t="str">
            <v>เชียงใหม่ 2</v>
          </cell>
          <cell r="N1934">
            <v>8</v>
          </cell>
          <cell r="O1934"/>
          <cell r="P1934"/>
          <cell r="Q1934"/>
          <cell r="R1934"/>
          <cell r="S1934" t="str">
            <v>จังหวัดฝาง</v>
          </cell>
          <cell r="T1934" t="str">
            <v>ผบ168</v>
          </cell>
          <cell r="U1934">
            <v>2558</v>
          </cell>
          <cell r="V1934" t="str">
            <v>ผบ330</v>
          </cell>
          <cell r="W1934">
            <v>2558</v>
          </cell>
          <cell r="X1934"/>
          <cell r="Y1934"/>
          <cell r="Z1934"/>
          <cell r="AA1934">
            <v>13</v>
          </cell>
          <cell r="AB1934">
            <v>7</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นางสาวสุกัญญา เดชารักษา</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2778</v>
          </cell>
          <cell r="C1935">
            <v>1925</v>
          </cell>
          <cell r="D1935">
            <v>30</v>
          </cell>
          <cell r="E1935">
            <v>10</v>
          </cell>
          <cell r="F1935">
            <v>2567</v>
          </cell>
          <cell r="G1935">
            <v>800033897920</v>
          </cell>
          <cell r="H1935" t="str">
            <v>นาง</v>
          </cell>
          <cell r="I1935" t="str">
            <v>ศิริกาญจน์</v>
          </cell>
          <cell r="J1935" t="str">
            <v>ลิ้มประเสริฐ</v>
          </cell>
          <cell r="K1935" t="str">
            <v>3-5009-00168-11-1</v>
          </cell>
          <cell r="L1935" t="str">
            <v>ไชยปราการ</v>
          </cell>
          <cell r="M1935" t="str">
            <v>เชียงใหม่ 2</v>
          </cell>
          <cell r="N1935">
            <v>8</v>
          </cell>
          <cell r="O1935"/>
          <cell r="P1935"/>
          <cell r="Q1935"/>
          <cell r="R1935"/>
          <cell r="S1935" t="str">
            <v>จังหวัดฝาง</v>
          </cell>
          <cell r="T1935" t="str">
            <v>ผบ835</v>
          </cell>
          <cell r="U1935">
            <v>2558</v>
          </cell>
          <cell r="V1935" t="str">
            <v>ผบ966</v>
          </cell>
          <cell r="W1935">
            <v>2558</v>
          </cell>
          <cell r="X1935"/>
          <cell r="Y1935"/>
          <cell r="Z1935"/>
          <cell r="AA1935">
            <v>8</v>
          </cell>
          <cell r="AB1935">
            <v>12</v>
          </cell>
          <cell r="AC1935">
            <v>2558</v>
          </cell>
          <cell r="AD1935"/>
          <cell r="AE1935"/>
          <cell r="AF1935"/>
          <cell r="AG1935"/>
          <cell r="AH1935"/>
          <cell r="AI1935"/>
          <cell r="AJ1935"/>
          <cell r="AK1935"/>
          <cell r="AL1935"/>
          <cell r="AM1935"/>
          <cell r="AN1935"/>
          <cell r="AO1935"/>
          <cell r="AP1935"/>
          <cell r="AQ1935"/>
          <cell r="BC1935"/>
          <cell r="BD1935"/>
          <cell r="BE1935"/>
          <cell r="BF1935"/>
          <cell r="BG1935"/>
          <cell r="BH1935"/>
          <cell r="BI1935"/>
          <cell r="BJ1935"/>
          <cell r="BK1935"/>
          <cell r="BL1935" t="str">
            <v>นางศิริกาญจน์ ลิ้มประเสริฐ</v>
          </cell>
          <cell r="BM1935"/>
          <cell r="BP1935"/>
          <cell r="BS1935"/>
          <cell r="BX1935"/>
          <cell r="BZ1935"/>
          <cell r="CA1935"/>
          <cell r="CB1935"/>
          <cell r="CC1935"/>
          <cell r="CD1935"/>
          <cell r="CE1935"/>
          <cell r="CF1935"/>
          <cell r="CG1935"/>
          <cell r="CH1935"/>
          <cell r="CI1935"/>
          <cell r="CJ1935"/>
          <cell r="CK1935"/>
          <cell r="CL1935"/>
          <cell r="CM1935"/>
          <cell r="CN1935"/>
          <cell r="CO1935"/>
        </row>
        <row r="1936">
          <cell r="B1936">
            <v>2779</v>
          </cell>
          <cell r="C1936">
            <v>1926</v>
          </cell>
          <cell r="D1936">
            <v>7</v>
          </cell>
          <cell r="E1936">
            <v>11</v>
          </cell>
          <cell r="F1936">
            <v>2567</v>
          </cell>
          <cell r="G1936">
            <v>800025557441</v>
          </cell>
          <cell r="H1936" t="str">
            <v>นาย</v>
          </cell>
          <cell r="I1936" t="str">
            <v xml:space="preserve">เบญจมินทร์ </v>
          </cell>
          <cell r="J1936" t="str">
            <v>แสนไวยากรณ์</v>
          </cell>
          <cell r="K1936"/>
          <cell r="L1936" t="str">
            <v>บ่อสร้าง</v>
          </cell>
          <cell r="M1936" t="str">
            <v>เชียงใหม่ 3</v>
          </cell>
          <cell r="N1936">
            <v>8</v>
          </cell>
          <cell r="O1936"/>
          <cell r="P1936"/>
          <cell r="Q1936"/>
          <cell r="R1936"/>
          <cell r="S1936" t="str">
            <v>แขวงเชียงใหม่</v>
          </cell>
          <cell r="T1936" t="str">
            <v>ผบ.8291</v>
          </cell>
          <cell r="U1936">
            <v>2558</v>
          </cell>
          <cell r="V1936" t="str">
            <v>ผบ.10117</v>
          </cell>
          <cell r="W1936">
            <v>2558</v>
          </cell>
          <cell r="X1936"/>
          <cell r="Y1936"/>
          <cell r="Z1936"/>
          <cell r="AA1936"/>
          <cell r="AB1936"/>
          <cell r="AC1936"/>
          <cell r="AD1936"/>
          <cell r="AE1936"/>
          <cell r="AF1936"/>
          <cell r="AG1936"/>
          <cell r="AH1936"/>
          <cell r="AI1936"/>
          <cell r="AJ1936"/>
          <cell r="AK1936"/>
          <cell r="AL1936"/>
          <cell r="AM1936"/>
          <cell r="AN1936"/>
          <cell r="AO1936"/>
          <cell r="AP1936"/>
          <cell r="AQ1936"/>
          <cell r="AR1936"/>
          <cell r="AS1936"/>
          <cell r="AT1936"/>
          <cell r="AU1936"/>
          <cell r="AV1936"/>
          <cell r="AW1936"/>
          <cell r="AX1936"/>
          <cell r="AY1936"/>
          <cell r="AZ1936"/>
          <cell r="BA1936"/>
          <cell r="BB1936" t="str">
            <v>คำสี่งให้วางเงิน 7/11/2567</v>
          </cell>
          <cell r="BC1936"/>
          <cell r="BD1936"/>
          <cell r="BE1936"/>
          <cell r="BF1936"/>
          <cell r="BG1936"/>
          <cell r="BH1936"/>
          <cell r="BI1936"/>
          <cell r="BJ1936"/>
          <cell r="BK1936"/>
          <cell r="BL1936" t="str">
            <v>นายเบญจมินทร์  แสนไวยากรณ์</v>
          </cell>
          <cell r="BM1936"/>
          <cell r="BN1936"/>
          <cell r="BO1936"/>
          <cell r="BP1936"/>
          <cell r="BQ1936"/>
          <cell r="BR1936"/>
          <cell r="BS1936"/>
          <cell r="BT1936"/>
          <cell r="BU1936"/>
          <cell r="BV1936"/>
          <cell r="BW1936"/>
          <cell r="BX1936"/>
          <cell r="BY1936"/>
          <cell r="BZ1936"/>
          <cell r="CA1936"/>
          <cell r="CB1936"/>
          <cell r="CC1936"/>
          <cell r="CD1936"/>
          <cell r="CE1936"/>
          <cell r="CF1936"/>
          <cell r="CG1936"/>
          <cell r="CH1936"/>
          <cell r="CI1936"/>
          <cell r="CJ1936"/>
          <cell r="CK1936"/>
          <cell r="CL1936"/>
          <cell r="CM1936"/>
          <cell r="CN1936"/>
          <cell r="CO1936"/>
        </row>
        <row r="1937">
          <cell r="B1937">
            <v>2780</v>
          </cell>
          <cell r="C1937">
            <v>1927</v>
          </cell>
          <cell r="D1937">
            <v>8</v>
          </cell>
          <cell r="E1937">
            <v>11</v>
          </cell>
          <cell r="F1937">
            <v>2567</v>
          </cell>
          <cell r="G1937">
            <v>80020063296</v>
          </cell>
          <cell r="H1937" t="str">
            <v>นาง</v>
          </cell>
          <cell r="I1937" t="str">
            <v xml:space="preserve">จินดา </v>
          </cell>
          <cell r="J1937" t="str">
            <v>ไชยกเซน</v>
          </cell>
          <cell r="K1937" t="str">
            <v>3-5006-00530-96-5</v>
          </cell>
          <cell r="L1937" t="str">
            <v>แม่แตง</v>
          </cell>
          <cell r="M1937" t="str">
            <v>เชียงใหม่2</v>
          </cell>
          <cell r="N1937">
            <v>8</v>
          </cell>
          <cell r="O1937" t="str">
            <v>สินเชื่อธนาคารประชาชน</v>
          </cell>
          <cell r="P1937"/>
          <cell r="Q1937"/>
          <cell r="R1937"/>
          <cell r="S1937" t="str">
            <v>แขวงเชียงใหม่</v>
          </cell>
          <cell r="T1937" t="str">
            <v>ผบ466</v>
          </cell>
          <cell r="U1937">
            <v>2558</v>
          </cell>
          <cell r="V1937" t="str">
            <v>ผบ1607</v>
          </cell>
          <cell r="W1937">
            <v>2558</v>
          </cell>
          <cell r="X1937"/>
          <cell r="Y1937"/>
          <cell r="Z1937"/>
          <cell r="AA1937">
            <v>11</v>
          </cell>
          <cell r="AB1937">
            <v>3</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นางจินดา  ไชยกเซน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2781</v>
          </cell>
          <cell r="C1938">
            <v>1928</v>
          </cell>
          <cell r="D1938">
            <v>8</v>
          </cell>
          <cell r="E1938">
            <v>11</v>
          </cell>
          <cell r="F1938">
            <v>2567</v>
          </cell>
          <cell r="G1938">
            <v>800027601502</v>
          </cell>
          <cell r="H1938" t="str">
            <v>นาย</v>
          </cell>
          <cell r="I1938" t="str">
            <v>ภูวดล</v>
          </cell>
          <cell r="J1938" t="str">
            <v>เรืองรัตน์</v>
          </cell>
          <cell r="K1938" t="str">
            <v>1-5711-00063-05-0</v>
          </cell>
          <cell r="L1938" t="str">
            <v>แม่แตง</v>
          </cell>
          <cell r="M1938" t="str">
            <v>เชียงใหม่2</v>
          </cell>
          <cell r="N1938">
            <v>8</v>
          </cell>
          <cell r="O1938" t="str">
            <v>สินเชื่อธนาคารประชาชน</v>
          </cell>
          <cell r="P1938"/>
          <cell r="Q1938"/>
          <cell r="R1938"/>
          <cell r="S1938" t="str">
            <v>จังหวัดเชียงราย</v>
          </cell>
          <cell r="T1938" t="str">
            <v>ผบ3979</v>
          </cell>
          <cell r="U1938">
            <v>2557</v>
          </cell>
          <cell r="V1938" t="str">
            <v>ผบ262</v>
          </cell>
          <cell r="W1938">
            <v>2558</v>
          </cell>
          <cell r="X1938"/>
          <cell r="Y1938"/>
          <cell r="Z1938"/>
          <cell r="AA1938">
            <v>26</v>
          </cell>
          <cell r="AB1938">
            <v>1</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นายภูวดล เรืองรัตน์</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2782</v>
          </cell>
          <cell r="C1939">
            <v>1929</v>
          </cell>
          <cell r="D1939">
            <v>8</v>
          </cell>
          <cell r="E1939">
            <v>11</v>
          </cell>
          <cell r="F1939">
            <v>2567</v>
          </cell>
          <cell r="G1939">
            <v>800036237660</v>
          </cell>
          <cell r="H1939" t="str">
            <v>นาย</v>
          </cell>
          <cell r="I1939" t="str">
            <v xml:space="preserve">อิทธิพงษ์ </v>
          </cell>
          <cell r="J1939" t="str">
            <v>ไชยมงคล</v>
          </cell>
          <cell r="K1939" t="str">
            <v>1-5099-00149-78-9</v>
          </cell>
          <cell r="L1939" t="str">
            <v>แม่แตง</v>
          </cell>
          <cell r="M1939" t="str">
            <v>เชียงใหม่2</v>
          </cell>
          <cell r="N1939">
            <v>8</v>
          </cell>
          <cell r="O1939" t="str">
            <v>สินเชื่อธนาคารประชาชน</v>
          </cell>
          <cell r="P1939"/>
          <cell r="Q1939"/>
          <cell r="R1939"/>
          <cell r="S1939" t="str">
            <v>แขวงเชียงใหม่</v>
          </cell>
          <cell r="T1939" t="str">
            <v>ผบ2891</v>
          </cell>
          <cell r="U1939">
            <v>2558</v>
          </cell>
          <cell r="V1939" t="str">
            <v>ผบ3566</v>
          </cell>
          <cell r="W1939">
            <v>2558</v>
          </cell>
          <cell r="X1939"/>
          <cell r="Y1939"/>
          <cell r="Z1939"/>
          <cell r="AA1939">
            <v>8</v>
          </cell>
          <cell r="AB1939">
            <v>7</v>
          </cell>
          <cell r="AC1939">
            <v>2558</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นายอิทธิพงษ์  ไชยมงคล</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2783</v>
          </cell>
          <cell r="C1940">
            <v>1930</v>
          </cell>
          <cell r="D1940">
            <v>8</v>
          </cell>
          <cell r="E1940">
            <v>11</v>
          </cell>
          <cell r="F1940">
            <v>2567</v>
          </cell>
          <cell r="G1940">
            <v>800050651192</v>
          </cell>
          <cell r="H1940" t="str">
            <v>นาย</v>
          </cell>
          <cell r="I1940" t="str">
            <v xml:space="preserve">สมพงษ์ </v>
          </cell>
          <cell r="J1940" t="str">
            <v>สุธรรม</v>
          </cell>
          <cell r="K1940" t="str">
            <v>3-5006-00413-35-7</v>
          </cell>
          <cell r="L1940" t="str">
            <v>แม่แตง</v>
          </cell>
          <cell r="M1940" t="str">
            <v>เชียงใหม่2</v>
          </cell>
          <cell r="N1940">
            <v>8</v>
          </cell>
          <cell r="O1940" t="str">
            <v>สินเชื่อพัฒนาองค์กรชุมชน (รายบุคคล)</v>
          </cell>
          <cell r="P1940"/>
          <cell r="Q1940"/>
          <cell r="R1940"/>
          <cell r="S1940" t="str">
            <v>แขวงเชียงดาว</v>
          </cell>
          <cell r="T1940" t="str">
            <v>ผบE23</v>
          </cell>
          <cell r="U1940">
            <v>2563</v>
          </cell>
          <cell r="V1940" t="str">
            <v>ผบE49</v>
          </cell>
          <cell r="W1940">
            <v>2563</v>
          </cell>
          <cell r="X1940"/>
          <cell r="Y1940"/>
          <cell r="Z1940"/>
          <cell r="AA1940">
            <v>27</v>
          </cell>
          <cell r="AB1940">
            <v>7</v>
          </cell>
          <cell r="AC1940">
            <v>2563</v>
          </cell>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นายสมพงษ์  สุธรรม</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2784</v>
          </cell>
          <cell r="C1941">
            <v>1931</v>
          </cell>
          <cell r="D1941">
            <v>8</v>
          </cell>
          <cell r="E1941">
            <v>11</v>
          </cell>
          <cell r="F1941">
            <v>2567</v>
          </cell>
          <cell r="G1941">
            <v>800029178319</v>
          </cell>
          <cell r="H1941" t="str">
            <v>นาง</v>
          </cell>
          <cell r="I1941" t="str">
            <v>อมรรัตน์</v>
          </cell>
          <cell r="J1941" t="str">
            <v>อุทธยา</v>
          </cell>
          <cell r="K1941" t="str">
            <v>1-5009-00034-86-0</v>
          </cell>
          <cell r="L1941" t="str">
            <v>แม่อาย</v>
          </cell>
          <cell r="M1941" t="str">
            <v>เชียงใหม่2</v>
          </cell>
          <cell r="N1941">
            <v>8</v>
          </cell>
          <cell r="O1941" t="str">
            <v>สินเชื่อธนาคารประชาชน</v>
          </cell>
          <cell r="P1941"/>
          <cell r="Q1941"/>
          <cell r="R1941"/>
          <cell r="S1941" t="str">
            <v>จังหวัดฝาง</v>
          </cell>
          <cell r="T1941" t="str">
            <v>ผบ437</v>
          </cell>
          <cell r="U1941">
            <v>2558</v>
          </cell>
          <cell r="V1941" t="str">
            <v>ผบ968</v>
          </cell>
          <cell r="W1941">
            <v>2558</v>
          </cell>
          <cell r="X1941">
            <v>8</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นางอมรรัตน์ อุทธยา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2785</v>
          </cell>
          <cell r="C1942">
            <v>1932</v>
          </cell>
          <cell r="D1942">
            <v>8</v>
          </cell>
          <cell r="E1942">
            <v>11</v>
          </cell>
          <cell r="F1942">
            <v>2567</v>
          </cell>
          <cell r="G1942">
            <v>800029118216</v>
          </cell>
          <cell r="H1942" t="str">
            <v>นาง</v>
          </cell>
          <cell r="I1942" t="str">
            <v xml:space="preserve">สุพร </v>
          </cell>
          <cell r="J1942" t="str">
            <v>เพียรนภา</v>
          </cell>
          <cell r="K1942" t="str">
            <v>3-1020-02120-11-4</v>
          </cell>
          <cell r="L1942" t="str">
            <v>แม่อาย</v>
          </cell>
          <cell r="M1942" t="str">
            <v>เชียงใหม่2</v>
          </cell>
          <cell r="N1942">
            <v>8</v>
          </cell>
          <cell r="O1942" t="str">
            <v>สินเชื่อธนาคารประชาชน</v>
          </cell>
          <cell r="P1942"/>
          <cell r="Q1942"/>
          <cell r="R1942"/>
          <cell r="S1942" t="str">
            <v>แขวงเชียงใหม่</v>
          </cell>
          <cell r="T1942" t="str">
            <v>ผบ8506</v>
          </cell>
          <cell r="U1942">
            <v>2558</v>
          </cell>
          <cell r="V1942" t="str">
            <v>ผบ9506</v>
          </cell>
          <cell r="W1942">
            <v>2558</v>
          </cell>
          <cell r="X1942">
            <v>3</v>
          </cell>
          <cell r="Y1942">
            <v>12</v>
          </cell>
          <cell r="Z1942">
            <v>2558</v>
          </cell>
          <cell r="AA1942"/>
          <cell r="AB1942"/>
          <cell r="AC1942"/>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นางสุพร  เพียรนภา</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2786</v>
          </cell>
          <cell r="C1943">
            <v>1933</v>
          </cell>
          <cell r="D1943">
            <v>8</v>
          </cell>
          <cell r="E1943">
            <v>11</v>
          </cell>
          <cell r="F1943">
            <v>2567</v>
          </cell>
          <cell r="G1943">
            <v>800041911705</v>
          </cell>
          <cell r="H1943" t="str">
            <v>นาย</v>
          </cell>
          <cell r="I1943" t="str">
            <v xml:space="preserve">นิรุจน์ </v>
          </cell>
          <cell r="J1943" t="str">
            <v>รากคำ</v>
          </cell>
          <cell r="K1943" t="str">
            <v>5-5001-00010-15-2</v>
          </cell>
          <cell r="L1943" t="str">
            <v>มหาวิทยาลัยเชียงใหม่</v>
          </cell>
          <cell r="M1943" t="str">
            <v>เชียงใหม่2</v>
          </cell>
          <cell r="N1943">
            <v>8</v>
          </cell>
          <cell r="O1943" t="str">
            <v>สินเชื่อธนาคารประชาชน</v>
          </cell>
          <cell r="P1943"/>
          <cell r="Q1943"/>
          <cell r="R1943"/>
          <cell r="S1943" t="str">
            <v>แขวงเชียบใหม่</v>
          </cell>
          <cell r="T1943" t="str">
            <v>ผบ13768</v>
          </cell>
          <cell r="U1943">
            <v>2562</v>
          </cell>
          <cell r="V1943" t="str">
            <v>ผบ970</v>
          </cell>
          <cell r="W1943">
            <v>2563</v>
          </cell>
          <cell r="X1943"/>
          <cell r="Y1943"/>
          <cell r="Z1943"/>
          <cell r="AA1943">
            <v>27</v>
          </cell>
          <cell r="AB1943">
            <v>2</v>
          </cell>
          <cell r="AC1943">
            <v>2563</v>
          </cell>
          <cell r="AD1943"/>
          <cell r="AE1943"/>
          <cell r="AF1943"/>
          <cell r="AG1943"/>
          <cell r="AH1943"/>
          <cell r="AI1943"/>
          <cell r="AJ1943"/>
          <cell r="AK1943"/>
          <cell r="AL1943"/>
          <cell r="AM1943"/>
          <cell r="AN1943"/>
          <cell r="AO1943"/>
          <cell r="AP1943"/>
          <cell r="AQ1943"/>
          <cell r="BC1943"/>
          <cell r="BD1943"/>
          <cell r="BE1943"/>
          <cell r="BF1943"/>
          <cell r="BG1943"/>
          <cell r="BH1943"/>
          <cell r="BI1943"/>
          <cell r="BJ1943"/>
          <cell r="BK1943"/>
          <cell r="BL1943" t="str">
            <v>นายนิรุจน์  รากคำ</v>
          </cell>
          <cell r="BM1943"/>
          <cell r="BP1943"/>
          <cell r="BS1943"/>
          <cell r="BX1943"/>
          <cell r="BZ1943"/>
          <cell r="CA1943"/>
          <cell r="CB1943"/>
          <cell r="CC1943"/>
          <cell r="CD1943"/>
          <cell r="CE1943"/>
          <cell r="CF1943"/>
          <cell r="CG1943"/>
          <cell r="CH1943"/>
          <cell r="CI1943"/>
          <cell r="CJ1943"/>
          <cell r="CK1943"/>
          <cell r="CL1943"/>
          <cell r="CM1943"/>
          <cell r="CN1943"/>
          <cell r="CO1943"/>
        </row>
        <row r="1944">
          <cell r="B1944">
            <v>2787</v>
          </cell>
          <cell r="C1944">
            <v>1934</v>
          </cell>
          <cell r="D1944">
            <v>11</v>
          </cell>
          <cell r="E1944">
            <v>11</v>
          </cell>
          <cell r="F1944">
            <v>2567</v>
          </cell>
          <cell r="G1944">
            <v>822453000496</v>
          </cell>
          <cell r="H1944" t="str">
            <v>นาย</v>
          </cell>
          <cell r="I1944" t="str">
            <v>จตุพล</v>
          </cell>
          <cell r="J1944" t="str">
            <v>แก้วเหล่า</v>
          </cell>
          <cell r="K1944" t="str">
            <v>3-4002-00290-92-5</v>
          </cell>
          <cell r="L1944" t="str">
            <v>สันทราย</v>
          </cell>
          <cell r="M1944" t="str">
            <v>เชียงใหม่ 2</v>
          </cell>
          <cell r="N1944">
            <v>8</v>
          </cell>
          <cell r="O1944" t="str">
            <v>สินเชื่อสวัสดิการ</v>
          </cell>
          <cell r="P1944"/>
          <cell r="Q1944"/>
          <cell r="R1944"/>
          <cell r="S1944" t="str">
            <v>จังหวัดแม่สะเรียง</v>
          </cell>
          <cell r="T1944" t="str">
            <v>ผบ.281</v>
          </cell>
          <cell r="U1944">
            <v>2558</v>
          </cell>
          <cell r="V1944" t="str">
            <v>ผบ.326</v>
          </cell>
          <cell r="W1944">
            <v>2558</v>
          </cell>
          <cell r="X1944">
            <v>2</v>
          </cell>
          <cell r="Y1944">
            <v>12</v>
          </cell>
          <cell r="Z1944">
            <v>2558</v>
          </cell>
          <cell r="AA1944"/>
          <cell r="AB1944"/>
          <cell r="AC1944"/>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นายจตุพล แก้วเหล่า</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CO1945"/>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L2"/>
          <cell r="CM2"/>
          <cell r="CN2"/>
          <cell r="CO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W4"/>
          <cell r="BX4"/>
          <cell r="BY4"/>
          <cell r="BZ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cell r="CM4"/>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cell r="CX4"/>
          <cell r="CY4"/>
          <cell r="CZ4"/>
          <cell r="DA4"/>
          <cell r="DB4"/>
          <cell r="DC4"/>
          <cell r="DD4"/>
          <cell r="DE4"/>
          <cell r="DF4"/>
          <cell r="DG4"/>
          <cell r="DH4"/>
          <cell r="DI4"/>
          <cell r="DJ4"/>
          <cell r="DK4"/>
          <cell r="DL4"/>
          <cell r="DM4"/>
          <cell r="DN4"/>
          <cell r="DO4"/>
          <cell r="DP4"/>
          <cell r="DQ4"/>
          <cell r="DR4"/>
          <cell r="DS4"/>
          <cell r="DT4"/>
          <cell r="DU4"/>
          <cell r="DV4"/>
          <cell r="DW4"/>
          <cell r="DX4"/>
          <cell r="DY4"/>
          <cell r="DZ4"/>
          <cell r="EA4"/>
          <cell r="EB4"/>
          <cell r="EC4"/>
          <cell r="ED4"/>
          <cell r="EE4"/>
          <cell r="EF4"/>
          <cell r="EG4"/>
          <cell r="EH4"/>
          <cell r="EI4"/>
          <cell r="EJ4"/>
          <cell r="EK4"/>
          <cell r="EL4"/>
          <cell r="EM4"/>
          <cell r="EN4"/>
          <cell r="EO4"/>
          <cell r="EP4"/>
          <cell r="EQ4"/>
          <cell r="ER4"/>
          <cell r="ES4"/>
          <cell r="ET4"/>
          <cell r="EU4"/>
          <cell r="EV4"/>
          <cell r="EW4"/>
          <cell r="EX4"/>
          <cell r="EY4"/>
          <cell r="EZ4"/>
          <cell r="FA4"/>
          <cell r="FB4"/>
          <cell r="FC4"/>
          <cell r="FD4"/>
          <cell r="FE4"/>
          <cell r="FF4"/>
          <cell r="FG4"/>
          <cell r="FH4"/>
          <cell r="FI4"/>
          <cell r="FJ4"/>
          <cell r="FK4"/>
          <cell r="FL4"/>
          <cell r="FM4"/>
          <cell r="FN4"/>
          <cell r="FO4"/>
          <cell r="FP4"/>
          <cell r="FQ4"/>
          <cell r="FR4"/>
          <cell r="FS4"/>
          <cell r="FT4"/>
          <cell r="FU4"/>
          <cell r="FV4"/>
          <cell r="FW4"/>
          <cell r="FX4"/>
          <cell r="FY4"/>
          <cell r="FZ4"/>
          <cell r="GA4"/>
          <cell r="GB4"/>
          <cell r="GC4"/>
          <cell r="GD4"/>
          <cell r="GE4"/>
          <cell r="GF4"/>
          <cell r="GG4"/>
          <cell r="GH4"/>
          <cell r="GI4"/>
          <cell r="GJ4"/>
          <cell r="GK4"/>
          <cell r="GL4"/>
          <cell r="GM4"/>
          <cell r="GN4"/>
          <cell r="GO4"/>
          <cell r="GP4"/>
          <cell r="GQ4"/>
          <cell r="GR4"/>
          <cell r="GS4"/>
          <cell r="GT4"/>
          <cell r="GU4"/>
          <cell r="GV4"/>
          <cell r="GW4"/>
          <cell r="GX4"/>
          <cell r="GY4"/>
          <cell r="GZ4"/>
          <cell r="HA4"/>
          <cell r="HB4"/>
          <cell r="HC4"/>
          <cell r="HD4"/>
          <cell r="HE4"/>
          <cell r="HF4"/>
          <cell r="HG4"/>
          <cell r="HH4"/>
          <cell r="HI4"/>
          <cell r="HJ4"/>
          <cell r="HK4"/>
          <cell r="HL4"/>
          <cell r="HM4"/>
          <cell r="HN4"/>
          <cell r="HO4"/>
          <cell r="HP4"/>
          <cell r="HQ4"/>
          <cell r="HR4"/>
          <cell r="HS4"/>
          <cell r="HT4"/>
          <cell r="HU4"/>
          <cell r="HV4"/>
          <cell r="HW4"/>
          <cell r="HX4"/>
          <cell r="HY4"/>
          <cell r="HZ4"/>
          <cell r="IA4"/>
          <cell r="IB4"/>
          <cell r="IC4"/>
          <cell r="ID4"/>
          <cell r="IE4"/>
          <cell r="IF4"/>
          <cell r="IG4"/>
          <cell r="IH4"/>
          <cell r="II4"/>
          <cell r="IJ4"/>
          <cell r="IK4"/>
          <cell r="IL4"/>
          <cell r="IM4"/>
          <cell r="IN4"/>
          <cell r="IO4"/>
          <cell r="IP4"/>
          <cell r="IQ4"/>
          <cell r="IR4"/>
          <cell r="IS4"/>
          <cell r="IT4"/>
          <cell r="IU4"/>
          <cell r="IV4"/>
          <cell r="IW4"/>
          <cell r="IX4"/>
          <cell r="IY4"/>
          <cell r="IZ4"/>
          <cell r="JA4"/>
          <cell r="JB4"/>
          <cell r="JC4"/>
          <cell r="JD4"/>
          <cell r="JE4"/>
          <cell r="JF4"/>
          <cell r="JG4"/>
          <cell r="JH4"/>
          <cell r="JI4"/>
          <cell r="JJ4"/>
          <cell r="JK4"/>
          <cell r="JL4"/>
          <cell r="JM4"/>
          <cell r="JN4"/>
          <cell r="JO4"/>
          <cell r="JP4"/>
          <cell r="JQ4"/>
          <cell r="JR4"/>
          <cell r="JS4"/>
          <cell r="JT4"/>
          <cell r="JU4"/>
          <cell r="JV4"/>
          <cell r="JW4"/>
          <cell r="JX4"/>
          <cell r="JY4"/>
          <cell r="JZ4"/>
          <cell r="KA4"/>
          <cell r="KB4"/>
          <cell r="KC4"/>
          <cell r="KD4"/>
          <cell r="KE4"/>
          <cell r="KF4"/>
          <cell r="KG4"/>
          <cell r="KH4"/>
          <cell r="KI4"/>
          <cell r="KJ4"/>
          <cell r="KK4"/>
          <cell r="KL4"/>
          <cell r="KM4"/>
          <cell r="KN4"/>
          <cell r="KO4"/>
          <cell r="KP4"/>
          <cell r="KQ4"/>
          <cell r="KR4"/>
          <cell r="KS4"/>
          <cell r="KT4"/>
          <cell r="KU4"/>
          <cell r="KV4"/>
          <cell r="KW4"/>
          <cell r="KX4"/>
          <cell r="KY4"/>
          <cell r="KZ4"/>
          <cell r="LA4"/>
          <cell r="LB4"/>
          <cell r="LC4"/>
          <cell r="LD4"/>
          <cell r="LE4"/>
          <cell r="LF4"/>
          <cell r="LG4"/>
          <cell r="LH4"/>
          <cell r="LI4"/>
          <cell r="LJ4"/>
          <cell r="LK4"/>
          <cell r="LL4"/>
          <cell r="LM4"/>
          <cell r="LN4"/>
          <cell r="LO4"/>
          <cell r="LP4"/>
          <cell r="LQ4"/>
          <cell r="LR4"/>
          <cell r="LS4"/>
          <cell r="LT4"/>
          <cell r="LU4"/>
          <cell r="LV4"/>
          <cell r="LW4"/>
          <cell r="LX4"/>
          <cell r="LY4"/>
          <cell r="LZ4"/>
          <cell r="MA4"/>
          <cell r="MB4"/>
          <cell r="MC4"/>
          <cell r="MD4"/>
          <cell r="ME4"/>
          <cell r="MF4"/>
          <cell r="MG4"/>
          <cell r="MH4"/>
          <cell r="MI4"/>
          <cell r="MJ4"/>
          <cell r="MK4"/>
          <cell r="ML4"/>
          <cell r="MM4"/>
          <cell r="MN4"/>
          <cell r="MO4"/>
          <cell r="MP4"/>
          <cell r="MQ4"/>
          <cell r="MR4"/>
          <cell r="MS4"/>
          <cell r="MT4"/>
          <cell r="MU4"/>
          <cell r="MV4"/>
          <cell r="MW4"/>
          <cell r="MX4"/>
          <cell r="MY4"/>
          <cell r="MZ4"/>
          <cell r="NA4"/>
          <cell r="NB4"/>
          <cell r="NC4"/>
          <cell r="ND4"/>
          <cell r="NE4"/>
          <cell r="NF4"/>
          <cell r="NG4"/>
          <cell r="NH4"/>
          <cell r="NI4"/>
          <cell r="NJ4"/>
          <cell r="NK4"/>
          <cell r="NL4"/>
          <cell r="NM4"/>
          <cell r="NN4"/>
          <cell r="NO4"/>
          <cell r="NP4"/>
          <cell r="NQ4"/>
          <cell r="NR4"/>
          <cell r="NS4"/>
          <cell r="NT4"/>
          <cell r="NU4"/>
          <cell r="NV4"/>
          <cell r="NW4"/>
          <cell r="NX4"/>
          <cell r="NY4"/>
          <cell r="NZ4"/>
          <cell r="OA4"/>
          <cell r="OB4"/>
          <cell r="OC4"/>
          <cell r="OD4"/>
          <cell r="OE4"/>
          <cell r="OF4"/>
          <cell r="OG4"/>
          <cell r="OH4"/>
          <cell r="OI4"/>
          <cell r="OJ4"/>
          <cell r="OK4"/>
          <cell r="OL4"/>
          <cell r="OM4"/>
          <cell r="ON4"/>
          <cell r="OO4"/>
          <cell r="OP4"/>
          <cell r="OQ4"/>
          <cell r="OR4"/>
          <cell r="OS4"/>
          <cell r="OT4"/>
          <cell r="OU4"/>
          <cell r="OV4"/>
          <cell r="OW4"/>
          <cell r="OX4"/>
          <cell r="OY4"/>
          <cell r="OZ4"/>
          <cell r="PA4"/>
          <cell r="PB4"/>
          <cell r="PC4"/>
          <cell r="PD4"/>
          <cell r="PE4"/>
          <cell r="PF4"/>
          <cell r="PG4"/>
          <cell r="PH4"/>
          <cell r="PI4"/>
          <cell r="PJ4"/>
          <cell r="PK4"/>
          <cell r="PL4"/>
          <cell r="PM4"/>
          <cell r="PN4"/>
          <cell r="PO4"/>
          <cell r="PP4"/>
          <cell r="PQ4"/>
          <cell r="PR4"/>
          <cell r="PS4"/>
          <cell r="PT4"/>
          <cell r="PU4"/>
          <cell r="PV4"/>
          <cell r="PW4"/>
          <cell r="PX4"/>
          <cell r="PY4"/>
          <cell r="PZ4"/>
          <cell r="QA4"/>
          <cell r="QB4"/>
          <cell r="QC4"/>
          <cell r="QD4"/>
          <cell r="QE4"/>
          <cell r="QF4"/>
          <cell r="QG4"/>
          <cell r="QH4"/>
          <cell r="QI4"/>
          <cell r="QJ4"/>
          <cell r="QK4"/>
          <cell r="QL4"/>
          <cell r="QM4"/>
          <cell r="QN4"/>
          <cell r="QO4"/>
          <cell r="QP4"/>
          <cell r="QQ4"/>
          <cell r="QR4"/>
          <cell r="QS4"/>
          <cell r="QT4"/>
          <cell r="QU4"/>
          <cell r="QV4"/>
          <cell r="QW4"/>
          <cell r="QX4"/>
          <cell r="QY4"/>
          <cell r="QZ4"/>
          <cell r="RA4"/>
          <cell r="RB4"/>
          <cell r="RC4"/>
          <cell r="RD4"/>
          <cell r="RE4"/>
          <cell r="RF4"/>
          <cell r="RG4"/>
          <cell r="RH4"/>
          <cell r="RI4"/>
          <cell r="RJ4"/>
          <cell r="RK4"/>
          <cell r="RL4"/>
          <cell r="RM4"/>
          <cell r="RN4"/>
          <cell r="RO4"/>
          <cell r="RP4"/>
          <cell r="RQ4"/>
          <cell r="RR4"/>
          <cell r="RS4"/>
          <cell r="RT4"/>
          <cell r="RU4"/>
          <cell r="RV4"/>
          <cell r="RW4"/>
          <cell r="RX4"/>
          <cell r="RY4"/>
          <cell r="RZ4"/>
          <cell r="SA4"/>
          <cell r="SB4"/>
          <cell r="SC4"/>
          <cell r="SD4"/>
          <cell r="SE4"/>
          <cell r="SF4"/>
          <cell r="SG4"/>
          <cell r="SH4"/>
          <cell r="SI4"/>
          <cell r="SJ4"/>
          <cell r="SK4"/>
          <cell r="SL4"/>
          <cell r="SM4"/>
          <cell r="SN4"/>
          <cell r="SO4"/>
          <cell r="SP4"/>
          <cell r="SQ4"/>
          <cell r="SR4"/>
          <cell r="SS4"/>
          <cell r="ST4"/>
          <cell r="SU4"/>
          <cell r="SV4"/>
          <cell r="SW4"/>
          <cell r="SX4"/>
          <cell r="SY4"/>
          <cell r="SZ4"/>
          <cell r="TA4"/>
          <cell r="TB4"/>
          <cell r="TC4"/>
          <cell r="TD4"/>
          <cell r="TE4"/>
          <cell r="TF4"/>
          <cell r="TG4"/>
          <cell r="TH4"/>
          <cell r="TI4"/>
          <cell r="TJ4"/>
          <cell r="TK4"/>
          <cell r="TL4"/>
          <cell r="TM4"/>
          <cell r="TN4"/>
          <cell r="TO4"/>
          <cell r="TP4"/>
          <cell r="TQ4"/>
          <cell r="TR4"/>
          <cell r="TS4"/>
          <cell r="TT4"/>
          <cell r="TU4"/>
          <cell r="TV4"/>
          <cell r="TW4"/>
          <cell r="TX4"/>
          <cell r="TY4"/>
          <cell r="TZ4"/>
          <cell r="UA4"/>
          <cell r="UB4"/>
          <cell r="UC4"/>
          <cell r="UD4"/>
          <cell r="UE4"/>
          <cell r="UF4"/>
          <cell r="UG4"/>
          <cell r="UH4"/>
          <cell r="UI4"/>
          <cell r="UJ4"/>
          <cell r="UK4"/>
          <cell r="UL4"/>
          <cell r="UM4"/>
          <cell r="UN4"/>
          <cell r="UO4"/>
          <cell r="UP4"/>
          <cell r="UQ4"/>
          <cell r="UR4"/>
          <cell r="US4"/>
          <cell r="UT4"/>
          <cell r="UU4"/>
          <cell r="UV4"/>
          <cell r="UW4"/>
          <cell r="UX4"/>
          <cell r="UY4"/>
          <cell r="UZ4"/>
          <cell r="VA4"/>
          <cell r="VB4"/>
          <cell r="VC4"/>
          <cell r="VD4"/>
          <cell r="VE4"/>
          <cell r="VF4"/>
          <cell r="VG4"/>
          <cell r="VH4"/>
          <cell r="VI4"/>
          <cell r="VJ4"/>
          <cell r="VK4"/>
          <cell r="VL4"/>
          <cell r="VM4"/>
          <cell r="VN4"/>
          <cell r="VO4"/>
          <cell r="VP4"/>
          <cell r="VQ4"/>
          <cell r="VR4"/>
          <cell r="VS4"/>
          <cell r="VT4"/>
          <cell r="VU4"/>
          <cell r="VV4"/>
          <cell r="VW4"/>
          <cell r="VX4"/>
          <cell r="VY4"/>
          <cell r="VZ4"/>
          <cell r="WA4"/>
          <cell r="WB4"/>
          <cell r="WC4"/>
          <cell r="WD4"/>
          <cell r="WE4"/>
          <cell r="WF4"/>
          <cell r="WG4"/>
          <cell r="WH4"/>
          <cell r="WI4"/>
          <cell r="WJ4"/>
          <cell r="WK4"/>
          <cell r="WL4"/>
          <cell r="WM4"/>
          <cell r="WN4"/>
          <cell r="WO4"/>
          <cell r="WP4"/>
          <cell r="WQ4"/>
          <cell r="WR4"/>
          <cell r="WS4"/>
          <cell r="WT4"/>
          <cell r="WU4"/>
          <cell r="WV4"/>
          <cell r="WW4"/>
          <cell r="WX4"/>
          <cell r="WY4"/>
          <cell r="WZ4"/>
          <cell r="XA4"/>
          <cell r="XB4"/>
          <cell r="XC4"/>
          <cell r="XD4"/>
          <cell r="XE4"/>
          <cell r="XF4"/>
          <cell r="XG4"/>
          <cell r="XH4"/>
          <cell r="XI4"/>
          <cell r="XJ4"/>
          <cell r="XK4"/>
          <cell r="XL4"/>
          <cell r="XM4"/>
          <cell r="XN4"/>
          <cell r="XO4"/>
          <cell r="XP4"/>
          <cell r="XQ4"/>
          <cell r="XR4"/>
          <cell r="XS4"/>
          <cell r="XT4"/>
          <cell r="XU4"/>
          <cell r="XV4"/>
          <cell r="XW4"/>
          <cell r="XX4"/>
          <cell r="XY4"/>
          <cell r="XZ4"/>
          <cell r="YA4"/>
          <cell r="YB4"/>
          <cell r="YC4"/>
          <cell r="YD4"/>
          <cell r="YE4"/>
          <cell r="YF4"/>
          <cell r="YG4"/>
          <cell r="YH4"/>
          <cell r="YI4"/>
          <cell r="YJ4"/>
          <cell r="YK4"/>
          <cell r="YL4"/>
          <cell r="YM4"/>
          <cell r="YN4"/>
          <cell r="YO4"/>
          <cell r="YP4"/>
          <cell r="YQ4"/>
          <cell r="YR4"/>
          <cell r="YS4"/>
          <cell r="YT4"/>
          <cell r="YU4"/>
          <cell r="YV4"/>
          <cell r="YW4"/>
          <cell r="YX4"/>
          <cell r="YY4"/>
          <cell r="YZ4"/>
          <cell r="ZA4"/>
          <cell r="ZB4"/>
          <cell r="ZC4"/>
          <cell r="ZD4"/>
          <cell r="ZE4"/>
          <cell r="ZF4"/>
          <cell r="ZG4"/>
          <cell r="ZH4"/>
          <cell r="ZI4"/>
          <cell r="ZJ4"/>
          <cell r="ZK4"/>
          <cell r="ZL4"/>
          <cell r="ZM4"/>
          <cell r="ZN4"/>
          <cell r="ZO4"/>
          <cell r="ZP4"/>
          <cell r="ZQ4"/>
          <cell r="ZR4"/>
          <cell r="ZS4"/>
          <cell r="ZT4"/>
          <cell r="ZU4"/>
          <cell r="ZV4"/>
          <cell r="ZW4"/>
          <cell r="ZX4"/>
          <cell r="ZY4"/>
          <cell r="ZZ4"/>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I5"/>
          <cell r="CJ5">
            <v>5</v>
          </cell>
          <cell r="CK5" t="str">
            <v>นุสบา</v>
          </cell>
          <cell r="CL5"/>
          <cell r="CM5"/>
          <cell r="CN5"/>
          <cell r="CO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row>
        <row r="7">
          <cell r="B7">
            <v>1437</v>
          </cell>
          <cell r="C7">
            <v>3</v>
          </cell>
          <cell r="D7">
            <v>4</v>
          </cell>
          <cell r="E7">
            <v>1</v>
          </cell>
          <cell r="F7">
            <v>2565</v>
          </cell>
          <cell r="G7">
            <v>800024449889</v>
          </cell>
          <cell r="H7" t="str">
            <v>นาง</v>
          </cell>
          <cell r="I7" t="str">
            <v>รุ่งทิพย์</v>
          </cell>
          <cell r="J7" t="str">
            <v>บุญเลิศ</v>
          </cell>
          <cell r="K7"/>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v>1500</v>
          </cell>
          <cell r="BD7">
            <v>28</v>
          </cell>
          <cell r="BE7">
            <v>4</v>
          </cell>
          <cell r="BF7">
            <v>2566</v>
          </cell>
          <cell r="BG7">
            <v>0</v>
          </cell>
          <cell r="BH7" t="str">
            <v>-</v>
          </cell>
          <cell r="BI7" t="str">
            <v>-</v>
          </cell>
          <cell r="BJ7" t="str">
            <v>-</v>
          </cell>
          <cell r="BK7">
            <v>0</v>
          </cell>
          <cell r="BL7">
            <v>2080</v>
          </cell>
          <cell r="BM7">
            <v>0</v>
          </cell>
          <cell r="BN7"/>
          <cell r="BO7"/>
          <cell r="BP7"/>
          <cell r="BQ7"/>
          <cell r="BR7"/>
          <cell r="BS7"/>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cell r="CE7"/>
          <cell r="CF7"/>
          <cell r="CG7"/>
          <cell r="CH7"/>
          <cell r="CI7"/>
          <cell r="CJ7"/>
          <cell r="CK7"/>
          <cell r="CL7"/>
          <cell r="CM7"/>
          <cell r="CN7"/>
          <cell r="CO7"/>
          <cell r="CP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cell r="BO8"/>
          <cell r="BP8"/>
          <cell r="BQ8"/>
          <cell r="BR8"/>
          <cell r="BS8"/>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cell r="CE12"/>
          <cell r="CF12"/>
          <cell r="CG12"/>
          <cell r="CH12"/>
          <cell r="CI12"/>
          <cell r="CJ12"/>
          <cell r="CK12"/>
          <cell r="CL12"/>
          <cell r="CM12"/>
          <cell r="CN12"/>
          <cell r="CO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cell r="CE14"/>
          <cell r="CF14"/>
          <cell r="CG14"/>
          <cell r="CH14"/>
          <cell r="CI14"/>
          <cell r="CJ14"/>
          <cell r="CK14"/>
          <cell r="CL14"/>
          <cell r="CM14"/>
          <cell r="CN14"/>
          <cell r="CO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v>243468</v>
          </cell>
          <cell r="CN16"/>
          <cell r="CO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v>900</v>
          </cell>
          <cell r="BD17">
            <v>13</v>
          </cell>
          <cell r="BE17">
            <v>11</v>
          </cell>
          <cell r="BF17">
            <v>2566</v>
          </cell>
          <cell r="BG17">
            <v>0</v>
          </cell>
          <cell r="BH17" t="str">
            <v>-</v>
          </cell>
          <cell r="BI17" t="str">
            <v>-</v>
          </cell>
          <cell r="BJ17" t="str">
            <v>-</v>
          </cell>
          <cell r="BK17">
            <v>0</v>
          </cell>
          <cell r="BL17">
            <v>630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v>243884</v>
          </cell>
          <cell r="CM17"/>
          <cell r="CN17"/>
          <cell r="CO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28/10/2564)//สืบแล้ว  รายงานผล วันที่ 4/3/2565</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cell r="CE22"/>
          <cell r="CF22"/>
          <cell r="CG22"/>
          <cell r="CH22"/>
          <cell r="CI22"/>
          <cell r="CJ22"/>
          <cell r="CK22"/>
          <cell r="CL22"/>
          <cell r="CM22"/>
          <cell r="CN22"/>
          <cell r="CO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
          </cell>
          <cell r="BO27" t="str">
            <v/>
          </cell>
          <cell r="BP27" t="str">
            <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v>243468</v>
          </cell>
          <cell r="CN36"/>
          <cell r="CO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v>243852</v>
          </cell>
          <cell r="CM37"/>
          <cell r="CN37"/>
          <cell r="CO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cell r="BD38"/>
          <cell r="BE38"/>
          <cell r="BF38"/>
          <cell r="BG38"/>
          <cell r="BH38"/>
          <cell r="BI38"/>
          <cell r="BJ38"/>
          <cell r="BK38"/>
          <cell r="BL38"/>
          <cell r="BM38"/>
          <cell r="BN38"/>
          <cell r="BO38"/>
          <cell r="BP38"/>
          <cell r="BQ38"/>
          <cell r="BR38"/>
          <cell r="BS38"/>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v>243468</v>
          </cell>
          <cell r="CN39"/>
          <cell r="CO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cell r="CE40"/>
          <cell r="CF40"/>
          <cell r="CG40"/>
          <cell r="CH40"/>
          <cell r="CI40"/>
          <cell r="CJ40"/>
          <cell r="CK40"/>
          <cell r="CL40"/>
          <cell r="CM40"/>
          <cell r="CN40"/>
          <cell r="CO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 รายงานสืบทรัพย์ 29/10/2567 รอบที่ 3</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cell r="CM44"/>
          <cell r="CN44"/>
          <cell r="CO44"/>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U44"/>
          <cell r="CV44"/>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I45"/>
          <cell r="CJ45"/>
          <cell r="CK45" t="str">
            <v>ปฏิยุทธ์</v>
          </cell>
          <cell r="CL45"/>
          <cell r="CM45"/>
          <cell r="CN45"/>
          <cell r="CO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cell r="CE48"/>
          <cell r="CF48"/>
          <cell r="CG48"/>
          <cell r="CH48"/>
          <cell r="CI48"/>
          <cell r="CJ48"/>
          <cell r="CK48"/>
          <cell r="CL48"/>
          <cell r="CM48"/>
          <cell r="CN48"/>
          <cell r="CO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cell r="CE50"/>
          <cell r="CF50"/>
          <cell r="CG50"/>
          <cell r="CH50"/>
          <cell r="CI50"/>
          <cell r="CJ50"/>
          <cell r="CK50"/>
          <cell r="CL50"/>
          <cell r="CM50"/>
          <cell r="CN50"/>
          <cell r="CO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cell r="CM53"/>
          <cell r="CN53"/>
          <cell r="CO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14/1/2565//รายงานผลสืบทรัพย์ 8/11/2567</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I54"/>
          <cell r="CJ54"/>
          <cell r="CK54" t="str">
            <v>วชิราภรณ์</v>
          </cell>
          <cell r="CL54"/>
          <cell r="CM54"/>
          <cell r="CN54"/>
          <cell r="CO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v>242971</v>
          </cell>
          <cell r="CM60"/>
          <cell r="CN60"/>
          <cell r="CO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v>243088</v>
          </cell>
          <cell r="CM62">
            <v>243141</v>
          </cell>
          <cell r="CN62"/>
          <cell r="CO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23/11/2564)//สืบแล้ว รายงานผล วันที่ 8/1/2564</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cell r="CE63"/>
          <cell r="CF63"/>
          <cell r="CG63"/>
          <cell r="CH63"/>
          <cell r="CI63"/>
          <cell r="CJ63"/>
          <cell r="CK63"/>
          <cell r="CL63"/>
          <cell r="CM63"/>
          <cell r="CN63"/>
          <cell r="CO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v>243397</v>
          </cell>
          <cell r="CN64"/>
          <cell r="CO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v>243397</v>
          </cell>
          <cell r="CN65"/>
          <cell r="CO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t="str">
            <v/>
          </cell>
          <cell r="BD66" t="str">
            <v/>
          </cell>
          <cell r="BE66" t="str">
            <v/>
          </cell>
          <cell r="BF66" t="str">
            <v/>
          </cell>
          <cell r="BG66" t="str">
            <v/>
          </cell>
          <cell r="BH66" t="str">
            <v/>
          </cell>
          <cell r="BI66" t="str">
            <v/>
          </cell>
          <cell r="BJ66" t="str">
            <v/>
          </cell>
          <cell r="BK66" t="str">
            <v/>
          </cell>
          <cell r="BL66" t="str">
            <v/>
          </cell>
          <cell r="BM66" t="str">
            <v/>
          </cell>
          <cell r="BN66" t="str">
            <v/>
          </cell>
          <cell r="BO66" t="str">
            <v/>
          </cell>
          <cell r="BP66" t="str">
            <v/>
          </cell>
          <cell r="BQ66" t="str">
            <v/>
          </cell>
          <cell r="BR66" t="str">
            <v/>
          </cell>
          <cell r="BS66" t="str">
            <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cell>
          <cell r="BO68" t="str">
            <v/>
          </cell>
          <cell r="BP68" t="str">
            <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v>243397</v>
          </cell>
          <cell r="CN69"/>
          <cell r="CO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cell>
          <cell r="BO70" t="str">
            <v/>
          </cell>
          <cell r="BP70" t="str">
            <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v>243468</v>
          </cell>
          <cell r="CN73"/>
          <cell r="CO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v>243397</v>
          </cell>
          <cell r="CN74"/>
          <cell r="CO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cell r="BD75"/>
          <cell r="BE75"/>
          <cell r="BF75"/>
          <cell r="BG75"/>
          <cell r="BH75"/>
          <cell r="BI75"/>
          <cell r="BJ75"/>
          <cell r="BK75"/>
          <cell r="BL75"/>
          <cell r="BM75"/>
          <cell r="BN75"/>
          <cell r="BO75"/>
          <cell r="BP75"/>
          <cell r="BQ75"/>
          <cell r="BR75"/>
          <cell r="BS75"/>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v>242905</v>
          </cell>
          <cell r="CM76">
            <v>243367</v>
          </cell>
          <cell r="CN76"/>
          <cell r="CO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v>243367</v>
          </cell>
          <cell r="CN77"/>
          <cell r="CO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v>243367</v>
          </cell>
          <cell r="CN78"/>
          <cell r="CO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v>243367</v>
          </cell>
          <cell r="CN79"/>
          <cell r="CO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t="str">
            <v>3/8/</v>
          </cell>
          <cell r="CN87"/>
          <cell r="CO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v>243468</v>
          </cell>
          <cell r="CN94"/>
          <cell r="CO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v>
          </cell>
          <cell r="BD96" t="str">
            <v>13
1</v>
          </cell>
          <cell r="BE96" t="str">
            <v>11
3</v>
          </cell>
          <cell r="BF96" t="str">
            <v>2566
2567</v>
          </cell>
          <cell r="BG96">
            <v>0</v>
          </cell>
          <cell r="BH96" t="str">
            <v>-</v>
          </cell>
          <cell r="BI96" t="str">
            <v>-</v>
          </cell>
          <cell r="BJ96" t="str">
            <v>-</v>
          </cell>
          <cell r="BK96">
            <v>0</v>
          </cell>
          <cell r="BL96" t="str">
            <v>1565
300</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v>18</v>
          </cell>
          <cell r="BO97">
            <v>7</v>
          </cell>
          <cell r="BP97">
            <v>2566</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v>1200</v>
          </cell>
          <cell r="BD99">
            <v>18</v>
          </cell>
          <cell r="BE99">
            <v>8</v>
          </cell>
          <cell r="BF99">
            <v>2566</v>
          </cell>
          <cell r="BG99">
            <v>0</v>
          </cell>
          <cell r="BH99" t="str">
            <v>-</v>
          </cell>
          <cell r="BI99" t="str">
            <v>-</v>
          </cell>
          <cell r="BJ99" t="str">
            <v>-</v>
          </cell>
          <cell r="BK99">
            <v>0</v>
          </cell>
          <cell r="BL99">
            <v>1990</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v>243468</v>
          </cell>
          <cell r="CN99"/>
          <cell r="CO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t="str">
            <v/>
          </cell>
          <cell r="BD113" t="str">
            <v/>
          </cell>
          <cell r="BE113" t="str">
            <v/>
          </cell>
          <cell r="BF113" t="str">
            <v/>
          </cell>
          <cell r="BG113" t="str">
            <v/>
          </cell>
          <cell r="BH113" t="str">
            <v/>
          </cell>
          <cell r="BI113" t="str">
            <v/>
          </cell>
          <cell r="BJ113" t="str">
            <v/>
          </cell>
          <cell r="BK113" t="str">
            <v/>
          </cell>
          <cell r="BL113" t="str">
            <v/>
          </cell>
          <cell r="BM113" t="str">
            <v/>
          </cell>
          <cell r="BN113" t="str">
            <v/>
          </cell>
          <cell r="BO113" t="str">
            <v/>
          </cell>
          <cell r="BP113" t="str">
            <v/>
          </cell>
          <cell r="BQ113" t="str">
            <v/>
          </cell>
          <cell r="BR113" t="str">
            <v/>
          </cell>
          <cell r="BS113" t="str">
            <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v>1500</v>
          </cell>
          <cell r="BD114">
            <v>18</v>
          </cell>
          <cell r="BE114">
            <v>8</v>
          </cell>
          <cell r="BF114">
            <v>2566</v>
          </cell>
          <cell r="BG114">
            <v>0</v>
          </cell>
          <cell r="BH114" t="str">
            <v>-</v>
          </cell>
          <cell r="BI114" t="str">
            <v>-</v>
          </cell>
          <cell r="BJ114" t="str">
            <v>-</v>
          </cell>
          <cell r="BK114">
            <v>0</v>
          </cell>
          <cell r="BL114">
            <v>1495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v>1200</v>
          </cell>
          <cell r="BD115">
            <v>30</v>
          </cell>
          <cell r="BE115">
            <v>6</v>
          </cell>
          <cell r="BF115">
            <v>2566</v>
          </cell>
          <cell r="BG115">
            <v>0</v>
          </cell>
          <cell r="BH115" t="str">
            <v>-</v>
          </cell>
          <cell r="BI115" t="str">
            <v>-</v>
          </cell>
          <cell r="BJ115" t="str">
            <v>-</v>
          </cell>
          <cell r="BK115">
            <v>0</v>
          </cell>
          <cell r="BL115">
            <v>1355</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cell>
          <cell r="BO116" t="str">
            <v/>
          </cell>
          <cell r="BP116" t="str">
            <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v>27</v>
          </cell>
          <cell r="BO121">
            <v>4</v>
          </cell>
          <cell r="BP121">
            <v>2566</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v>1200</v>
          </cell>
          <cell r="BD132">
            <v>7</v>
          </cell>
          <cell r="BE132">
            <v>11</v>
          </cell>
          <cell r="BF132">
            <v>2565</v>
          </cell>
          <cell r="BG132">
            <v>0</v>
          </cell>
          <cell r="BH132" t="str">
            <v>-</v>
          </cell>
          <cell r="BI132" t="str">
            <v>-</v>
          </cell>
          <cell r="BJ132" t="str">
            <v>-</v>
          </cell>
          <cell r="BK132">
            <v>0</v>
          </cell>
          <cell r="BL132">
            <v>1695</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v>600</v>
          </cell>
          <cell r="BD140">
            <v>31</v>
          </cell>
          <cell r="BE140">
            <v>8</v>
          </cell>
          <cell r="BF140">
            <v>2565</v>
          </cell>
          <cell r="BG140">
            <v>0</v>
          </cell>
          <cell r="BH140" t="str">
            <v>-</v>
          </cell>
          <cell r="BI140" t="str">
            <v>-</v>
          </cell>
          <cell r="BJ140" t="str">
            <v>-</v>
          </cell>
          <cell r="BK140">
            <v>0</v>
          </cell>
          <cell r="BL140">
            <v>605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v>900</v>
          </cell>
          <cell r="BD142">
            <v>12</v>
          </cell>
          <cell r="BE142">
            <v>4</v>
          </cell>
          <cell r="BF142">
            <v>2566</v>
          </cell>
          <cell r="BG142">
            <v>0</v>
          </cell>
          <cell r="BH142" t="str">
            <v>-</v>
          </cell>
          <cell r="BI142" t="str">
            <v>-</v>
          </cell>
          <cell r="BJ142" t="str">
            <v>-</v>
          </cell>
          <cell r="BK142">
            <v>0</v>
          </cell>
          <cell r="BL142">
            <v>795</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v>243468</v>
          </cell>
          <cell r="CN146"/>
          <cell r="CO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v>
          </cell>
          <cell r="BD147" t="str">
            <v>13
27</v>
          </cell>
          <cell r="BE147" t="str">
            <v>11
3</v>
          </cell>
          <cell r="BF147" t="str">
            <v>2566
2567</v>
          </cell>
          <cell r="BG147">
            <v>0</v>
          </cell>
          <cell r="BH147" t="str">
            <v>-</v>
          </cell>
          <cell r="BI147" t="str">
            <v>-</v>
          </cell>
          <cell r="BJ147" t="str">
            <v>-</v>
          </cell>
          <cell r="BK147">
            <v>0</v>
          </cell>
          <cell r="BL147" t="str">
            <v>1275
315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v>1200</v>
          </cell>
          <cell r="BD151">
            <v>12</v>
          </cell>
          <cell r="BE151">
            <v>4</v>
          </cell>
          <cell r="BF151">
            <v>2566</v>
          </cell>
          <cell r="BG151">
            <v>0</v>
          </cell>
          <cell r="BH151" t="str">
            <v>-</v>
          </cell>
          <cell r="BI151" t="str">
            <v>-</v>
          </cell>
          <cell r="BJ151" t="str">
            <v>-</v>
          </cell>
          <cell r="BK151">
            <v>0</v>
          </cell>
          <cell r="BL151">
            <v>1130</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v>18</v>
          </cell>
          <cell r="BO154">
            <v>7</v>
          </cell>
          <cell r="BP154">
            <v>2566</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v>18</v>
          </cell>
          <cell r="BO157">
            <v>7</v>
          </cell>
          <cell r="BP157">
            <v>2566</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cell r="CE160"/>
          <cell r="CF160"/>
          <cell r="CG160"/>
          <cell r="CH160"/>
          <cell r="CI160"/>
          <cell r="CJ160"/>
          <cell r="CK160"/>
          <cell r="CL160"/>
          <cell r="CM160"/>
          <cell r="CN160"/>
          <cell r="CO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cell r="CE162"/>
          <cell r="CF162"/>
          <cell r="CG162"/>
          <cell r="CH162"/>
          <cell r="CI162"/>
          <cell r="CJ162"/>
          <cell r="CK162"/>
          <cell r="CL162"/>
          <cell r="CM162"/>
          <cell r="CN162"/>
          <cell r="CO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v>243852</v>
          </cell>
          <cell r="CM163">
            <v>243367</v>
          </cell>
          <cell r="CN163"/>
          <cell r="CO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cell r="CE164"/>
          <cell r="CF164"/>
          <cell r="CG164"/>
          <cell r="CH164"/>
          <cell r="CI164"/>
          <cell r="CJ164"/>
          <cell r="CK164"/>
          <cell r="CL164"/>
          <cell r="CM164">
            <v>243367</v>
          </cell>
          <cell r="CN164"/>
          <cell r="CO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I165"/>
          <cell r="CJ165"/>
          <cell r="CK165" t="str">
            <v>วชิราภรณ์</v>
          </cell>
          <cell r="CL165"/>
          <cell r="CM165"/>
          <cell r="CN165"/>
          <cell r="CO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cell r="CE168"/>
          <cell r="CF168"/>
          <cell r="CG168"/>
          <cell r="CH168"/>
          <cell r="CI168"/>
          <cell r="CJ168"/>
          <cell r="CK168"/>
          <cell r="CL168"/>
          <cell r="CM168"/>
          <cell r="CN168"/>
          <cell r="CO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t="str">
            <v/>
          </cell>
          <cell r="BO172" t="str">
            <v/>
          </cell>
          <cell r="BP172" t="str">
            <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v>243852</v>
          </cell>
          <cell r="CM173">
            <v>243141</v>
          </cell>
          <cell r="CN173"/>
          <cell r="CO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v>243852</v>
          </cell>
          <cell r="CM174"/>
          <cell r="CN174"/>
          <cell r="CO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v>243468</v>
          </cell>
          <cell r="CN175"/>
          <cell r="CO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I176"/>
          <cell r="CJ176">
            <v>3</v>
          </cell>
          <cell r="CK176" t="str">
            <v>นุสบา</v>
          </cell>
          <cell r="CL176">
            <v>242907</v>
          </cell>
          <cell r="CM176">
            <v>243333</v>
          </cell>
          <cell r="CN176"/>
          <cell r="CO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v>242907</v>
          </cell>
          <cell r="CM177">
            <v>243333</v>
          </cell>
          <cell r="CN177"/>
          <cell r="CO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v>242942</v>
          </cell>
          <cell r="CM178">
            <v>243218</v>
          </cell>
          <cell r="CN178"/>
          <cell r="CO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v>242913</v>
          </cell>
          <cell r="CM179">
            <v>243397</v>
          </cell>
          <cell r="CN179"/>
          <cell r="CO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v>242913</v>
          </cell>
          <cell r="CM180">
            <v>243397</v>
          </cell>
          <cell r="CN180"/>
          <cell r="CO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v>242913</v>
          </cell>
          <cell r="CM182">
            <v>243397</v>
          </cell>
          <cell r="CN182"/>
          <cell r="CO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v>242942</v>
          </cell>
          <cell r="CM183">
            <v>243397</v>
          </cell>
          <cell r="CN183"/>
          <cell r="CO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v>242913</v>
          </cell>
          <cell r="CM184">
            <v>243467</v>
          </cell>
          <cell r="CN184"/>
          <cell r="CO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v>242913</v>
          </cell>
          <cell r="CM185">
            <v>243333</v>
          </cell>
          <cell r="CN185"/>
          <cell r="CO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v>242913</v>
          </cell>
          <cell r="CM186">
            <v>243397</v>
          </cell>
          <cell r="CN186"/>
          <cell r="CO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3/3/2565//สืบครั้งที่ 2 รายงานผลสืบ 7/11/2567</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I188"/>
          <cell r="CJ188">
            <v>6</v>
          </cell>
          <cell r="CK188" t="str">
            <v>นุสบา</v>
          </cell>
          <cell r="CL188">
            <v>242907</v>
          </cell>
          <cell r="CM188">
            <v>243333</v>
          </cell>
          <cell r="CN188"/>
          <cell r="CO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v>242913</v>
          </cell>
          <cell r="CM189">
            <v>243397</v>
          </cell>
          <cell r="CN189"/>
          <cell r="CO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v>242971</v>
          </cell>
          <cell r="CM190">
            <v>243088</v>
          </cell>
          <cell r="CN190"/>
          <cell r="CO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v>242971</v>
          </cell>
          <cell r="CM191">
            <v>243088</v>
          </cell>
          <cell r="CN191"/>
          <cell r="CO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v>242971</v>
          </cell>
          <cell r="CM192">
            <v>243088</v>
          </cell>
          <cell r="CN192"/>
          <cell r="CO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v>242971</v>
          </cell>
          <cell r="CM193">
            <v>243088</v>
          </cell>
          <cell r="CN193"/>
          <cell r="CO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v>242971</v>
          </cell>
          <cell r="CM194">
            <v>243088</v>
          </cell>
          <cell r="CN194"/>
          <cell r="CO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v>242971</v>
          </cell>
          <cell r="CM195">
            <v>243088</v>
          </cell>
          <cell r="CN195"/>
          <cell r="CO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v>242971</v>
          </cell>
          <cell r="CM196"/>
          <cell r="CN196"/>
          <cell r="CO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v>242971</v>
          </cell>
          <cell r="CM197">
            <v>243088</v>
          </cell>
          <cell r="CN197"/>
          <cell r="CO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v>242971</v>
          </cell>
          <cell r="CM198">
            <v>243088</v>
          </cell>
          <cell r="CN198"/>
          <cell r="CO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v>242971</v>
          </cell>
          <cell r="CM199">
            <v>243088</v>
          </cell>
          <cell r="CN199"/>
          <cell r="CO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v>242971</v>
          </cell>
          <cell r="CM200">
            <v>243088</v>
          </cell>
          <cell r="CN200"/>
          <cell r="CO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24/12/2564)//สืบแล้ว  รายงานผล วันที่ 22/3/2565</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cell r="CE201"/>
          <cell r="CF201"/>
          <cell r="CG201"/>
          <cell r="CH201"/>
          <cell r="CI201"/>
          <cell r="CJ201"/>
          <cell r="CK201"/>
          <cell r="CL201"/>
          <cell r="CM201"/>
          <cell r="CN201"/>
          <cell r="CO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v>242971</v>
          </cell>
          <cell r="CM202">
            <v>243069</v>
          </cell>
          <cell r="CN202"/>
          <cell r="CO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v>242971</v>
          </cell>
          <cell r="CM204">
            <v>243069</v>
          </cell>
          <cell r="CN204"/>
          <cell r="CO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v>242971</v>
          </cell>
          <cell r="CM205"/>
          <cell r="CN205"/>
          <cell r="CO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v>242971</v>
          </cell>
          <cell r="CM206"/>
          <cell r="CN206"/>
          <cell r="CO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v>242971</v>
          </cell>
          <cell r="CM207">
            <v>243069</v>
          </cell>
          <cell r="CN207"/>
          <cell r="CO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v>242971</v>
          </cell>
          <cell r="CM210"/>
          <cell r="CN210"/>
          <cell r="CO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v>242971</v>
          </cell>
          <cell r="CM212">
            <v>243069</v>
          </cell>
          <cell r="CN212"/>
          <cell r="CO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v>243004</v>
          </cell>
          <cell r="CM213">
            <v>243141</v>
          </cell>
          <cell r="CN213"/>
          <cell r="CO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I214"/>
          <cell r="CJ214"/>
          <cell r="CK214" t="str">
            <v>วชิราภรณ์</v>
          </cell>
          <cell r="CL214">
            <v>242971</v>
          </cell>
          <cell r="CM214">
            <v>243088</v>
          </cell>
          <cell r="CN214"/>
          <cell r="CO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v>2100</v>
          </cell>
          <cell r="BD215">
            <v>22</v>
          </cell>
          <cell r="BE215">
            <v>8</v>
          </cell>
          <cell r="BF215">
            <v>2565</v>
          </cell>
          <cell r="BG215">
            <v>0</v>
          </cell>
          <cell r="BH215" t="str">
            <v>-</v>
          </cell>
          <cell r="BI215" t="str">
            <v>-</v>
          </cell>
          <cell r="BJ215" t="str">
            <v>-</v>
          </cell>
          <cell r="BK215">
            <v>0</v>
          </cell>
          <cell r="BL215">
            <v>1865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v>242971</v>
          </cell>
          <cell r="CM215">
            <v>243088</v>
          </cell>
          <cell r="CN215"/>
          <cell r="CO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v>242971</v>
          </cell>
          <cell r="CM216">
            <v>243088</v>
          </cell>
          <cell r="CN216"/>
          <cell r="CO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v>242971</v>
          </cell>
          <cell r="CM217">
            <v>243088</v>
          </cell>
          <cell r="CN217"/>
          <cell r="CO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v>600</v>
          </cell>
          <cell r="BD218">
            <v>22</v>
          </cell>
          <cell r="BE218">
            <v>8</v>
          </cell>
          <cell r="BF218">
            <v>2565</v>
          </cell>
          <cell r="BG218">
            <v>0</v>
          </cell>
          <cell r="BH218" t="str">
            <v>-</v>
          </cell>
          <cell r="BI218" t="str">
            <v>-</v>
          </cell>
          <cell r="BJ218" t="str">
            <v>-</v>
          </cell>
          <cell r="BK218">
            <v>0</v>
          </cell>
          <cell r="BL218">
            <v>1000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v>242971</v>
          </cell>
          <cell r="CM218">
            <v>243088</v>
          </cell>
          <cell r="CN218"/>
          <cell r="CO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v>243004</v>
          </cell>
          <cell r="CM219">
            <v>243141</v>
          </cell>
          <cell r="CN219"/>
          <cell r="CO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v>243468</v>
          </cell>
          <cell r="CN224"/>
          <cell r="CO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
          </cell>
          <cell r="BO238" t="str">
            <v/>
          </cell>
          <cell r="BP238" t="str">
            <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
          </cell>
          <cell r="BO239" t="str">
            <v/>
          </cell>
          <cell r="BP239" t="str">
            <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v>242971</v>
          </cell>
          <cell r="CM246">
            <v>243088</v>
          </cell>
          <cell r="CN246"/>
          <cell r="CO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v>242971</v>
          </cell>
          <cell r="CM247">
            <v>243088</v>
          </cell>
          <cell r="CN247"/>
          <cell r="CO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v>242971</v>
          </cell>
          <cell r="CM248">
            <v>243141</v>
          </cell>
          <cell r="CN248"/>
          <cell r="CO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v>243004</v>
          </cell>
          <cell r="CM249"/>
          <cell r="CN249"/>
          <cell r="CO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v>243468</v>
          </cell>
          <cell r="CN250"/>
          <cell r="CO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v>243141</v>
          </cell>
          <cell r="CN251"/>
          <cell r="CO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cell r="CE252"/>
          <cell r="CF252"/>
          <cell r="CG252"/>
          <cell r="CH252"/>
          <cell r="CI252"/>
          <cell r="CJ252"/>
          <cell r="CK252"/>
          <cell r="CL252"/>
          <cell r="CM252"/>
          <cell r="CN252"/>
          <cell r="CO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cell r="CE253"/>
          <cell r="CF253"/>
          <cell r="CG253"/>
          <cell r="CH253"/>
          <cell r="CI253"/>
          <cell r="CJ253"/>
          <cell r="CK253"/>
          <cell r="CL253"/>
          <cell r="CM253"/>
          <cell r="CN253"/>
          <cell r="CO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cell r="CE254"/>
          <cell r="CF254"/>
          <cell r="CG254"/>
          <cell r="CH254"/>
          <cell r="CI254"/>
          <cell r="CJ254"/>
          <cell r="CK254"/>
          <cell r="CL254">
            <v>242971</v>
          </cell>
          <cell r="CM254"/>
          <cell r="CN254"/>
          <cell r="CO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v>243004</v>
          </cell>
          <cell r="CM255">
            <v>243141</v>
          </cell>
          <cell r="CN255"/>
          <cell r="CO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cell r="CE256"/>
          <cell r="CF256"/>
          <cell r="CG256"/>
          <cell r="CH256"/>
          <cell r="CI256"/>
          <cell r="CJ256"/>
          <cell r="CK256"/>
          <cell r="CL256">
            <v>243004</v>
          </cell>
          <cell r="CM256">
            <v>243141</v>
          </cell>
          <cell r="CN256"/>
          <cell r="CO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v>242971</v>
          </cell>
          <cell r="CM257"/>
          <cell r="CN257"/>
          <cell r="CO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cell r="CE258"/>
          <cell r="CF258"/>
          <cell r="CG258" t="str">
            <v>'-ไม่พบว่ามีกรรมสิทธิ์ในที่ดิน อ.เมือง  จ.เชียงใหม่</v>
          </cell>
          <cell r="CH258"/>
          <cell r="CI258"/>
          <cell r="CJ258"/>
          <cell r="CK258"/>
          <cell r="CL258">
            <v>242971</v>
          </cell>
          <cell r="CM258"/>
          <cell r="CN258"/>
          <cell r="CO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cell r="CE259" t="str">
            <v>จำเลยที่ 2</v>
          </cell>
          <cell r="CF259" t="str">
            <v>3-5006-00059-44-8</v>
          </cell>
          <cell r="CG259" t="str">
            <v>'-ไม่พบว่ามีกรรมสิทธิ์ในที่ดิน อ.สารภี  จ.เชียงใหม่</v>
          </cell>
          <cell r="CH259"/>
          <cell r="CI259"/>
          <cell r="CJ259"/>
          <cell r="CK259"/>
          <cell r="CL259">
            <v>242971</v>
          </cell>
          <cell r="CM259"/>
          <cell r="CN259"/>
          <cell r="CO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v>242955</v>
          </cell>
          <cell r="CM260">
            <v>243218</v>
          </cell>
          <cell r="CN260"/>
          <cell r="CO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 xml:space="preserve">สืบทรัพย์สำนักงานอื่นฟ้อง (คำสั่ง 11/2/2565)//สืบแล้ว  รายงานผล วันที่ </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cell r="CE261" t="str">
            <v>จำเลยที่ 3</v>
          </cell>
          <cell r="CF261" t="str">
            <v>1-5712-00074-02-9</v>
          </cell>
          <cell r="CG261" t="str">
            <v>'-ไม่พบว่ามีกรรมสิทธิ์ในที่ดิน อ.สารภี  จ.เชียงใหม่</v>
          </cell>
          <cell r="CH261"/>
          <cell r="CI261"/>
          <cell r="CJ261"/>
          <cell r="CK261"/>
          <cell r="CL261">
            <v>242947</v>
          </cell>
          <cell r="CM261">
            <v>243397</v>
          </cell>
          <cell r="CN261"/>
          <cell r="CO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v>242947</v>
          </cell>
          <cell r="CM262">
            <v>243333</v>
          </cell>
          <cell r="CN262"/>
          <cell r="CO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cell r="CE263"/>
          <cell r="CF263"/>
          <cell r="CG263" t="str">
            <v>'-ไม่พบว่ามีกรรมสิทธิ์ในที่ดิน อ.สันทราย จ.เชียงใหม่</v>
          </cell>
          <cell r="CH263"/>
          <cell r="CI263"/>
          <cell r="CJ263"/>
          <cell r="CK263"/>
          <cell r="CL263">
            <v>242955</v>
          </cell>
          <cell r="CM263">
            <v>243367</v>
          </cell>
          <cell r="CN263"/>
          <cell r="CO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v>242955</v>
          </cell>
          <cell r="CM264">
            <v>243367</v>
          </cell>
          <cell r="CN264"/>
          <cell r="CO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v>242947</v>
          </cell>
          <cell r="CM265">
            <v>243397</v>
          </cell>
          <cell r="CN265"/>
          <cell r="CO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v>242955</v>
          </cell>
          <cell r="CM268">
            <v>243397</v>
          </cell>
          <cell r="CN268"/>
          <cell r="CO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v>242955</v>
          </cell>
          <cell r="CM269"/>
          <cell r="CN269"/>
          <cell r="CO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v>242955</v>
          </cell>
          <cell r="CM272"/>
          <cell r="CN272"/>
          <cell r="CO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v>242955</v>
          </cell>
          <cell r="CM273"/>
          <cell r="CN273"/>
          <cell r="CO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v>242955</v>
          </cell>
          <cell r="CM274">
            <v>243397</v>
          </cell>
          <cell r="CN274"/>
          <cell r="CO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v>242955</v>
          </cell>
          <cell r="CM275"/>
          <cell r="CN275"/>
          <cell r="CO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v>242947</v>
          </cell>
          <cell r="CM276"/>
          <cell r="CN276"/>
          <cell r="CO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v>242947</v>
          </cell>
          <cell r="CM277">
            <v>243397</v>
          </cell>
          <cell r="CN277"/>
          <cell r="CO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v>242961</v>
          </cell>
          <cell r="CM280"/>
          <cell r="CN280"/>
          <cell r="CO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v>243367</v>
          </cell>
          <cell r="CN281"/>
          <cell r="CO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v>243397</v>
          </cell>
          <cell r="CN282"/>
          <cell r="CO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v>243467</v>
          </cell>
          <cell r="CN283"/>
          <cell r="CO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v>243367</v>
          </cell>
          <cell r="CN285"/>
          <cell r="CO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v>243397</v>
          </cell>
          <cell r="CN286"/>
          <cell r="CO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v>242947</v>
          </cell>
          <cell r="CM287">
            <v>243218</v>
          </cell>
          <cell r="CN287"/>
          <cell r="CO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v>243218</v>
          </cell>
          <cell r="CN288"/>
          <cell r="CO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v>243852</v>
          </cell>
          <cell r="CM302"/>
          <cell r="CN302"/>
          <cell r="CO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v>243004</v>
          </cell>
          <cell r="CM316">
            <v>243141</v>
          </cell>
          <cell r="CN316"/>
          <cell r="CO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v>
          </cell>
          <cell r="BC319">
            <v>1200</v>
          </cell>
          <cell r="BD319">
            <v>30</v>
          </cell>
          <cell r="BE319">
            <v>11</v>
          </cell>
          <cell r="BF319">
            <v>2565</v>
          </cell>
          <cell r="BG319">
            <v>0</v>
          </cell>
          <cell r="BH319" t="str">
            <v>-</v>
          </cell>
          <cell r="BI319" t="str">
            <v>-</v>
          </cell>
          <cell r="BJ319" t="str">
            <v>-</v>
          </cell>
          <cell r="BK319">
            <v>0</v>
          </cell>
          <cell r="BL319">
            <v>1395</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cell r="CM319"/>
          <cell r="CN319"/>
          <cell r="CO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v>1500</v>
          </cell>
          <cell r="BD320">
            <v>18</v>
          </cell>
          <cell r="BE320">
            <v>1</v>
          </cell>
          <cell r="BF320">
            <v>2566</v>
          </cell>
          <cell r="BG320">
            <v>0</v>
          </cell>
          <cell r="BH320" t="str">
            <v>-</v>
          </cell>
          <cell r="BI320" t="str">
            <v>-</v>
          </cell>
          <cell r="BJ320" t="str">
            <v>-</v>
          </cell>
          <cell r="BK320">
            <v>0</v>
          </cell>
          <cell r="BL320">
            <v>1785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t="str">
            <v/>
          </cell>
          <cell r="BO326" t="str">
            <v/>
          </cell>
          <cell r="BP326" t="str">
            <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v>1200</v>
          </cell>
          <cell r="BD328">
            <v>25</v>
          </cell>
          <cell r="BE328">
            <v>11</v>
          </cell>
          <cell r="BF328">
            <v>2565</v>
          </cell>
          <cell r="BG328">
            <v>0</v>
          </cell>
          <cell r="BH328" t="str">
            <v>-</v>
          </cell>
          <cell r="BI328" t="str">
            <v>-</v>
          </cell>
          <cell r="BJ328" t="str">
            <v>-</v>
          </cell>
          <cell r="BK328">
            <v>0</v>
          </cell>
          <cell r="BL328">
            <v>1565</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v>243854</v>
          </cell>
          <cell r="CM330"/>
          <cell r="CN330"/>
          <cell r="CO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v>243844</v>
          </cell>
          <cell r="CM337"/>
          <cell r="CN337"/>
          <cell r="CO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v>243844</v>
          </cell>
          <cell r="CM339"/>
          <cell r="CN339"/>
          <cell r="CO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v>0</v>
          </cell>
          <cell r="BD341">
            <v>31</v>
          </cell>
          <cell r="BE341">
            <v>1</v>
          </cell>
          <cell r="BF341">
            <v>2567</v>
          </cell>
          <cell r="BG341">
            <v>0</v>
          </cell>
          <cell r="BH341" t="str">
            <v>-</v>
          </cell>
          <cell r="BI341" t="str">
            <v>-</v>
          </cell>
          <cell r="BJ341" t="str">
            <v>-</v>
          </cell>
          <cell r="BK341">
            <v>0</v>
          </cell>
          <cell r="BL341">
            <v>445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24/5/2565 // สืบรอบ 2 (คำสั่ง 21/9/2566)//สืบครั้งที่ 2 รายงานผลสืบ  7/11/2567</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cell>
          <cell r="BO346" t="str">
            <v/>
          </cell>
          <cell r="BP346" t="str">
            <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I346"/>
          <cell r="CJ346">
            <v>4</v>
          </cell>
          <cell r="CK346" t="str">
            <v>นุสบา</v>
          </cell>
          <cell r="CL346"/>
          <cell r="CM346"/>
          <cell r="CN346"/>
          <cell r="CO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v>243910</v>
          </cell>
          <cell r="CM348"/>
          <cell r="CN348"/>
          <cell r="CO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v>243004</v>
          </cell>
          <cell r="CM349">
            <v>243141</v>
          </cell>
          <cell r="CN349"/>
          <cell r="CO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v>243141</v>
          </cell>
          <cell r="CN350"/>
          <cell r="CO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t="str">
            <v>2.นายอุดม แสนใจ</v>
          </cell>
          <cell r="CE351"/>
          <cell r="CF351"/>
          <cell r="CG351"/>
          <cell r="CH351"/>
          <cell r="CI351"/>
          <cell r="CJ351"/>
          <cell r="CK351"/>
          <cell r="CL351">
            <v>243088</v>
          </cell>
          <cell r="CM351"/>
          <cell r="CN351"/>
          <cell r="CO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v>243004</v>
          </cell>
          <cell r="CM352">
            <v>243141</v>
          </cell>
          <cell r="CN352"/>
          <cell r="CO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t="str">
            <v>3.นายบัญชา ศรีแก้ว</v>
          </cell>
          <cell r="CE353"/>
          <cell r="CF353"/>
          <cell r="CG353"/>
          <cell r="CH353"/>
          <cell r="CI353"/>
          <cell r="CJ353"/>
          <cell r="CK353"/>
          <cell r="CL353"/>
          <cell r="CM353"/>
          <cell r="CN353"/>
          <cell r="CO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v>1200</v>
          </cell>
          <cell r="BD354">
            <v>13</v>
          </cell>
          <cell r="BE354">
            <v>3</v>
          </cell>
          <cell r="BF354">
            <v>2566</v>
          </cell>
          <cell r="BG354">
            <v>0</v>
          </cell>
          <cell r="BH354" t="str">
            <v>-</v>
          </cell>
          <cell r="BI354" t="str">
            <v>-</v>
          </cell>
          <cell r="BJ354" t="str">
            <v>-</v>
          </cell>
          <cell r="BK354">
            <v>0</v>
          </cell>
          <cell r="BL354">
            <v>1705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v>243852</v>
          </cell>
          <cell r="CM355"/>
          <cell r="CN355"/>
          <cell r="CO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v>243910</v>
          </cell>
          <cell r="CM359"/>
          <cell r="CN359"/>
          <cell r="CO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v>1200</v>
          </cell>
          <cell r="BD363">
            <v>30</v>
          </cell>
          <cell r="BE363">
            <v>11</v>
          </cell>
          <cell r="BF363">
            <v>2565</v>
          </cell>
          <cell r="BG363">
            <v>0</v>
          </cell>
          <cell r="BH363" t="str">
            <v>-</v>
          </cell>
          <cell r="BI363" t="str">
            <v>-</v>
          </cell>
          <cell r="BJ363" t="str">
            <v>-</v>
          </cell>
          <cell r="BK363">
            <v>0</v>
          </cell>
          <cell r="BL363">
            <v>1085</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t="str">
            <v/>
          </cell>
          <cell r="BO367" t="str">
            <v/>
          </cell>
          <cell r="BP367" t="str">
            <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v>243902</v>
          </cell>
          <cell r="CM368"/>
          <cell r="CN368"/>
          <cell r="CO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
          </cell>
          <cell r="BO374" t="str">
            <v/>
          </cell>
          <cell r="BP374" t="str">
            <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9/5/2565)//สืบแล้ว รายงานผล วันที่ 21/7/2565</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cell r="CE380"/>
          <cell r="CF380"/>
          <cell r="CG380"/>
          <cell r="CH380"/>
          <cell r="CI380"/>
          <cell r="CJ380"/>
          <cell r="CK380"/>
          <cell r="CL380"/>
          <cell r="CM380"/>
          <cell r="CN380"/>
          <cell r="CO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v>243468</v>
          </cell>
          <cell r="CN384"/>
          <cell r="CO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v>243854</v>
          </cell>
          <cell r="CM393"/>
          <cell r="CN393"/>
          <cell r="CO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v>243468</v>
          </cell>
          <cell r="CN394"/>
          <cell r="CO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v>0</v>
          </cell>
          <cell r="BD402">
            <v>31</v>
          </cell>
          <cell r="BE402">
            <v>1</v>
          </cell>
          <cell r="BF402">
            <v>2567</v>
          </cell>
          <cell r="BG402">
            <v>0</v>
          </cell>
          <cell r="BH402" t="str">
            <v>-</v>
          </cell>
          <cell r="BI402" t="str">
            <v>-</v>
          </cell>
          <cell r="BJ402" t="str">
            <v>-</v>
          </cell>
          <cell r="BK402">
            <v>0</v>
          </cell>
          <cell r="BL402">
            <v>1460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v>243844</v>
          </cell>
          <cell r="CM403"/>
          <cell r="CN403"/>
          <cell r="CO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t="str">
            <v/>
          </cell>
          <cell r="BO404" t="str">
            <v/>
          </cell>
          <cell r="BP404" t="str">
            <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cell>
          <cell r="BO405" t="str">
            <v/>
          </cell>
          <cell r="BP405" t="str">
            <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t="str">
            <v/>
          </cell>
          <cell r="BO406" t="str">
            <v/>
          </cell>
          <cell r="BP406" t="str">
            <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v>900</v>
          </cell>
          <cell r="BD407">
            <v>18</v>
          </cell>
          <cell r="BE407">
            <v>1</v>
          </cell>
          <cell r="BF407">
            <v>2566</v>
          </cell>
          <cell r="BG407">
            <v>0</v>
          </cell>
          <cell r="BH407" t="str">
            <v>-</v>
          </cell>
          <cell r="BI407" t="str">
            <v>-</v>
          </cell>
          <cell r="BJ407" t="str">
            <v>-</v>
          </cell>
          <cell r="BK407">
            <v>0</v>
          </cell>
          <cell r="BL407">
            <v>980</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cell r="CE408"/>
          <cell r="CF408"/>
          <cell r="CG408"/>
          <cell r="CH408"/>
          <cell r="CI408"/>
          <cell r="CJ408"/>
          <cell r="CK408"/>
          <cell r="CL408"/>
          <cell r="CM408"/>
          <cell r="CN408"/>
          <cell r="CO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cell r="CM412"/>
          <cell r="CN412"/>
          <cell r="CO412"/>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cell r="CE413"/>
          <cell r="CF413"/>
          <cell r="CG413"/>
          <cell r="CH413"/>
          <cell r="CI413"/>
          <cell r="CJ413"/>
          <cell r="CK413"/>
          <cell r="CL413"/>
          <cell r="CM413"/>
          <cell r="CN413"/>
          <cell r="CO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v>243854</v>
          </cell>
          <cell r="CM415"/>
          <cell r="CN415"/>
          <cell r="CO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v>243468</v>
          </cell>
          <cell r="CN418"/>
          <cell r="CO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 xml:space="preserve">
20</v>
          </cell>
          <cell r="BO421" t="str">
            <v xml:space="preserve">
6</v>
          </cell>
          <cell r="BP421" t="str">
            <v xml:space="preserve">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E441"/>
          <cell r="CF441"/>
          <cell r="CG441"/>
          <cell r="CH441"/>
          <cell r="CI441"/>
          <cell r="CJ441"/>
          <cell r="CK441"/>
          <cell r="CL441"/>
          <cell r="CM441"/>
          <cell r="CN441"/>
          <cell r="CO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 รายงานสืบทรัพย์ 11/11/2567</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I446"/>
          <cell r="CJ446"/>
          <cell r="CK446" t="str">
            <v>ปฏิยุทธ์</v>
          </cell>
          <cell r="CL446"/>
          <cell r="CM446"/>
          <cell r="CN446"/>
          <cell r="CO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t="str">
            <v/>
          </cell>
          <cell r="BO447" t="str">
            <v/>
          </cell>
          <cell r="BP447" t="str">
            <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t="str">
            <v/>
          </cell>
          <cell r="BO449" t="str">
            <v/>
          </cell>
          <cell r="BP449" t="str">
            <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cell r="CE449"/>
          <cell r="CF449"/>
          <cell r="CG449"/>
          <cell r="CH449"/>
          <cell r="CI449"/>
          <cell r="CJ449"/>
          <cell r="CK449"/>
          <cell r="CL449"/>
          <cell r="CM449"/>
          <cell r="CN449"/>
          <cell r="CO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
          </cell>
          <cell r="BO450" t="str">
            <v/>
          </cell>
          <cell r="BP450" t="str">
            <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cell r="CM451"/>
          <cell r="CN451"/>
          <cell r="CO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
          </cell>
          <cell r="BO452" t="str">
            <v/>
          </cell>
          <cell r="BP452" t="str">
            <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cell r="CM453"/>
          <cell r="CN453"/>
          <cell r="CO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cell r="CE472"/>
          <cell r="CF472"/>
          <cell r="CG472"/>
          <cell r="CH472"/>
          <cell r="CI472"/>
          <cell r="CJ472"/>
          <cell r="CK472"/>
          <cell r="CL472"/>
          <cell r="CM472"/>
          <cell r="CN472"/>
          <cell r="CO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t="str">
            <v/>
          </cell>
          <cell r="BO473" t="str">
            <v/>
          </cell>
          <cell r="BP473" t="str">
            <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v>243468</v>
          </cell>
          <cell r="CN475"/>
          <cell r="CO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v>243468</v>
          </cell>
          <cell r="CN476"/>
          <cell r="CO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v>0</v>
          </cell>
          <cell r="BD479">
            <v>31</v>
          </cell>
          <cell r="BE479">
            <v>1</v>
          </cell>
          <cell r="BF479">
            <v>2567</v>
          </cell>
          <cell r="BG479">
            <v>0</v>
          </cell>
          <cell r="BH479" t="str">
            <v>-</v>
          </cell>
          <cell r="BI479" t="str">
            <v>-</v>
          </cell>
          <cell r="BJ479" t="str">
            <v>-</v>
          </cell>
          <cell r="BK479">
            <v>0</v>
          </cell>
          <cell r="BL479">
            <v>905</v>
          </cell>
          <cell r="BM479">
            <v>0</v>
          </cell>
          <cell r="BN479" t="str">
            <v/>
          </cell>
          <cell r="BO479" t="str">
            <v/>
          </cell>
          <cell r="BP479" t="str">
            <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v>28</v>
          </cell>
          <cell r="BO480">
            <v>5</v>
          </cell>
          <cell r="BP480">
            <v>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v>0</v>
          </cell>
          <cell r="BD483">
            <v>31</v>
          </cell>
          <cell r="BE483">
            <v>1</v>
          </cell>
          <cell r="BF483">
            <v>2567</v>
          </cell>
          <cell r="BG483">
            <v>0</v>
          </cell>
          <cell r="BH483" t="str">
            <v>-</v>
          </cell>
          <cell r="BI483" t="str">
            <v>-</v>
          </cell>
          <cell r="BJ483" t="str">
            <v>-</v>
          </cell>
          <cell r="BK483">
            <v>0</v>
          </cell>
          <cell r="BL483">
            <v>1060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v>9</v>
          </cell>
          <cell r="BO486">
            <v>7</v>
          </cell>
          <cell r="BP486">
            <v>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v>0</v>
          </cell>
          <cell r="BD487">
            <v>31</v>
          </cell>
          <cell r="BE487">
            <v>1</v>
          </cell>
          <cell r="BF487">
            <v>2567</v>
          </cell>
          <cell r="BG487">
            <v>0</v>
          </cell>
          <cell r="BH487" t="str">
            <v>-</v>
          </cell>
          <cell r="BI487" t="str">
            <v>-</v>
          </cell>
          <cell r="BJ487" t="str">
            <v>-</v>
          </cell>
          <cell r="BK487">
            <v>0</v>
          </cell>
          <cell r="BL487">
            <v>4340</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v>9</v>
          </cell>
          <cell r="BO488">
            <v>7</v>
          </cell>
          <cell r="BP488">
            <v>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v>9</v>
          </cell>
          <cell r="BO490">
            <v>7</v>
          </cell>
          <cell r="BP490">
            <v>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v>9</v>
          </cell>
          <cell r="BO491">
            <v>7</v>
          </cell>
          <cell r="BP491">
            <v>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t="str">
            <v/>
          </cell>
          <cell r="BO492" t="str">
            <v/>
          </cell>
          <cell r="BP492" t="str">
            <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16</v>
          </cell>
          <cell r="BO493" t="str">
            <v>7
7</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
          </cell>
          <cell r="BO494" t="str">
            <v/>
          </cell>
          <cell r="BP494" t="str">
            <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v>16</v>
          </cell>
          <cell r="BO495">
            <v>7</v>
          </cell>
          <cell r="BP495">
            <v>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 xml:space="preserve">900
295
</v>
          </cell>
          <cell r="BM496">
            <v>0</v>
          </cell>
          <cell r="BN496">
            <v>16</v>
          </cell>
          <cell r="BO496">
            <v>7</v>
          </cell>
          <cell r="BP496">
            <v>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v>16</v>
          </cell>
          <cell r="BO497">
            <v>7</v>
          </cell>
          <cell r="BP497">
            <v>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v>16</v>
          </cell>
          <cell r="BO498">
            <v>7</v>
          </cell>
          <cell r="BP498">
            <v>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v>0</v>
          </cell>
          <cell r="BD502">
            <v>31</v>
          </cell>
          <cell r="BE502">
            <v>1</v>
          </cell>
          <cell r="BF502">
            <v>2567</v>
          </cell>
          <cell r="BG502">
            <v>0</v>
          </cell>
          <cell r="BH502" t="str">
            <v>-</v>
          </cell>
          <cell r="BI502" t="str">
            <v>-</v>
          </cell>
          <cell r="BJ502" t="str">
            <v>-</v>
          </cell>
          <cell r="BK502">
            <v>0</v>
          </cell>
          <cell r="BL502">
            <v>1455</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v>0</v>
          </cell>
          <cell r="BD503">
            <v>31</v>
          </cell>
          <cell r="BE503">
            <v>1</v>
          </cell>
          <cell r="BF503">
            <v>2567</v>
          </cell>
          <cell r="BG503">
            <v>0</v>
          </cell>
          <cell r="BH503" t="str">
            <v>-</v>
          </cell>
          <cell r="BI503" t="str">
            <v>-</v>
          </cell>
          <cell r="BJ503" t="str">
            <v>-</v>
          </cell>
          <cell r="BK503">
            <v>0</v>
          </cell>
          <cell r="BL503">
            <v>745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
          </cell>
          <cell r="BO505" t="str">
            <v/>
          </cell>
          <cell r="BP505" t="str">
            <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
          </cell>
          <cell r="BO506" t="str">
            <v/>
          </cell>
          <cell r="BP506" t="str">
            <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t="str">
            <v/>
          </cell>
          <cell r="BO507" t="str">
            <v/>
          </cell>
          <cell r="BP507" t="str">
            <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 xml:space="preserve">31
</v>
          </cell>
          <cell r="BE508" t="str">
            <v xml:space="preserve">1
</v>
          </cell>
          <cell r="BF508" t="str">
            <v xml:space="preserve">2567
</v>
          </cell>
          <cell r="BG508">
            <v>0</v>
          </cell>
          <cell r="BH508" t="str">
            <v>-</v>
          </cell>
          <cell r="BI508" t="str">
            <v>-</v>
          </cell>
          <cell r="BJ508" t="str">
            <v>-</v>
          </cell>
          <cell r="BK508">
            <v>0</v>
          </cell>
          <cell r="BL508" t="str">
            <v>1545
365</v>
          </cell>
          <cell r="BM508">
            <v>0</v>
          </cell>
          <cell r="BN508">
            <v>16</v>
          </cell>
          <cell r="BO508">
            <v>7</v>
          </cell>
          <cell r="BP508">
            <v>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cell r="BD509"/>
          <cell r="BE509"/>
          <cell r="BF509"/>
          <cell r="BG509"/>
          <cell r="BH509"/>
          <cell r="BI509"/>
          <cell r="BJ509"/>
          <cell r="BK509"/>
          <cell r="BL509"/>
          <cell r="BM509" t="str">
            <v/>
          </cell>
          <cell r="BN509">
            <v>8</v>
          </cell>
          <cell r="BO509">
            <v>7</v>
          </cell>
          <cell r="BP509">
            <v>2567</v>
          </cell>
          <cell r="BQ509" t="str">
            <v/>
          </cell>
          <cell r="BR509" t="str">
            <v/>
          </cell>
          <cell r="BS509" t="str">
            <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v>16</v>
          </cell>
          <cell r="BO512">
            <v>7</v>
          </cell>
          <cell r="BP512">
            <v>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30/8/2565)//กำลังดำเนินการสืบทรัพย์// สืบแล้ว รายงานผล วันที่ 29/12/2565</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cell r="CE518"/>
          <cell r="CF518"/>
          <cell r="CG518"/>
          <cell r="CH518"/>
          <cell r="CI518"/>
          <cell r="CJ518"/>
          <cell r="CK518"/>
          <cell r="CL518"/>
          <cell r="CM518"/>
          <cell r="CN518"/>
          <cell r="CO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cell r="CN519"/>
          <cell r="CO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t="str">
            <v/>
          </cell>
          <cell r="BO521" t="str">
            <v/>
          </cell>
          <cell r="BP521" t="str">
            <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cell r="CE524"/>
          <cell r="CF524"/>
          <cell r="CG524"/>
          <cell r="CH524"/>
          <cell r="CI524"/>
          <cell r="CJ524"/>
          <cell r="CK524"/>
          <cell r="CL524"/>
          <cell r="CM524"/>
          <cell r="CN524"/>
          <cell r="CO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30/8/2565)//กำลังดำเนินการสืบทรัพย์//สืบแล้ว รายงานวันที่ 5/1/2566</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cell>
          <cell r="BO526" t="str">
            <v/>
          </cell>
          <cell r="BP526" t="str">
            <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cell r="CE526"/>
          <cell r="CF526"/>
          <cell r="CG526"/>
          <cell r="CH526"/>
          <cell r="CI526"/>
          <cell r="CJ526"/>
          <cell r="CK526"/>
          <cell r="CL526"/>
          <cell r="CM526"/>
          <cell r="CN526"/>
          <cell r="CO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v>243468</v>
          </cell>
          <cell r="CN527"/>
          <cell r="CO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cell r="CE528"/>
          <cell r="CF528"/>
          <cell r="CG528"/>
          <cell r="CH528"/>
          <cell r="CI528"/>
          <cell r="CJ528"/>
          <cell r="CK528"/>
          <cell r="CL528"/>
          <cell r="CM528"/>
          <cell r="CN528"/>
          <cell r="CO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cell r="CE529"/>
          <cell r="CF529"/>
          <cell r="CG529"/>
          <cell r="CH529"/>
          <cell r="CI529"/>
          <cell r="CJ529"/>
          <cell r="CK529"/>
          <cell r="CL529"/>
          <cell r="CM529">
            <v>243468</v>
          </cell>
          <cell r="CN529"/>
          <cell r="CO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cell r="CE530"/>
          <cell r="CF530"/>
          <cell r="CG530"/>
          <cell r="CH530"/>
          <cell r="CI530"/>
          <cell r="CJ530"/>
          <cell r="CK530"/>
          <cell r="CL530"/>
          <cell r="CM530">
            <v>243468</v>
          </cell>
          <cell r="CN530"/>
          <cell r="CO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v>243468</v>
          </cell>
          <cell r="CN531"/>
          <cell r="CO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t="str">
            <v/>
          </cell>
          <cell r="BO537" t="str">
            <v/>
          </cell>
          <cell r="BP537" t="str">
            <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30/8/2565)//กำลังดำเนินการสืบทรัพย์//สืบแล้ว รายงานวันที่ 5/1/2566</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cell r="CE543"/>
          <cell r="CF543"/>
          <cell r="CG543"/>
          <cell r="CH543"/>
          <cell r="CI543"/>
          <cell r="CJ543"/>
          <cell r="CK543"/>
          <cell r="CL543"/>
          <cell r="CM543">
            <v>243468</v>
          </cell>
          <cell r="CN543"/>
          <cell r="CO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t="str">
            <v/>
          </cell>
          <cell r="BD550" t="str">
            <v/>
          </cell>
          <cell r="BE550" t="str">
            <v/>
          </cell>
          <cell r="BF550" t="str">
            <v/>
          </cell>
          <cell r="BG550" t="str">
            <v/>
          </cell>
          <cell r="BH550" t="str">
            <v/>
          </cell>
          <cell r="BI550" t="str">
            <v/>
          </cell>
          <cell r="BJ550" t="str">
            <v/>
          </cell>
          <cell r="BK550" t="str">
            <v/>
          </cell>
          <cell r="BL550" t="str">
            <v/>
          </cell>
          <cell r="BM550" t="str">
            <v/>
          </cell>
          <cell r="BN550" t="str">
            <v/>
          </cell>
          <cell r="BO550" t="str">
            <v/>
          </cell>
          <cell r="BP550" t="str">
            <v/>
          </cell>
          <cell r="BQ550" t="str">
            <v/>
          </cell>
          <cell r="BR550" t="str">
            <v/>
          </cell>
          <cell r="BS550" t="str">
            <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v>243468</v>
          </cell>
          <cell r="CN552"/>
          <cell r="CO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v>243468</v>
          </cell>
          <cell r="CN557"/>
          <cell r="CO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cell r="BD560"/>
          <cell r="BE560"/>
          <cell r="BF560"/>
          <cell r="BG560"/>
          <cell r="BH560"/>
          <cell r="BI560"/>
          <cell r="BJ560"/>
          <cell r="BK560"/>
          <cell r="BL560"/>
          <cell r="BM560"/>
          <cell r="BN560"/>
          <cell r="BO560"/>
          <cell r="BP560"/>
          <cell r="BQ560"/>
          <cell r="BR560"/>
          <cell r="BS560"/>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cell r="BD561"/>
          <cell r="BE561"/>
          <cell r="BF561"/>
          <cell r="BG561" t="str">
            <v/>
          </cell>
          <cell r="BH561" t="str">
            <v/>
          </cell>
          <cell r="BI561" t="str">
            <v/>
          </cell>
          <cell r="BJ561" t="str">
            <v/>
          </cell>
          <cell r="BK561" t="str">
            <v/>
          </cell>
          <cell r="BL561" t="str">
            <v/>
          </cell>
          <cell r="BM561" t="str">
            <v/>
          </cell>
          <cell r="BN561" t="str">
            <v/>
          </cell>
          <cell r="BO561" t="str">
            <v/>
          </cell>
          <cell r="BP561" t="str">
            <v/>
          </cell>
          <cell r="BQ561" t="str">
            <v/>
          </cell>
          <cell r="BR561" t="str">
            <v/>
          </cell>
          <cell r="BS561" t="str">
            <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v>243884</v>
          </cell>
          <cell r="CM561"/>
          <cell r="CN561"/>
          <cell r="CO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t="str">
            <v/>
          </cell>
          <cell r="BO563" t="str">
            <v/>
          </cell>
          <cell r="BP563" t="str">
            <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cell r="CE565"/>
          <cell r="CF565"/>
          <cell r="CG565"/>
          <cell r="CH565"/>
          <cell r="CI565"/>
          <cell r="CJ565"/>
          <cell r="CK565"/>
          <cell r="CL565"/>
          <cell r="CM565"/>
          <cell r="CN565"/>
          <cell r="CO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cell>
          <cell r="BO566" t="str">
            <v/>
          </cell>
          <cell r="BP566" t="str">
            <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v>243468</v>
          </cell>
          <cell r="CN567"/>
          <cell r="CO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t="str">
            <v/>
          </cell>
          <cell r="BO572" t="str">
            <v/>
          </cell>
          <cell r="BP572" t="str">
            <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t="str">
            <v/>
          </cell>
          <cell r="BO573" t="str">
            <v/>
          </cell>
          <cell r="BP573" t="str">
            <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t="str">
            <v/>
          </cell>
          <cell r="BD575" t="str">
            <v/>
          </cell>
          <cell r="BE575" t="str">
            <v/>
          </cell>
          <cell r="BF575" t="str">
            <v/>
          </cell>
          <cell r="BG575" t="str">
            <v/>
          </cell>
          <cell r="BH575" t="str">
            <v/>
          </cell>
          <cell r="BI575" t="str">
            <v/>
          </cell>
          <cell r="BJ575" t="str">
            <v/>
          </cell>
          <cell r="BK575" t="str">
            <v/>
          </cell>
          <cell r="BL575" t="str">
            <v/>
          </cell>
          <cell r="BM575" t="str">
            <v/>
          </cell>
          <cell r="BN575" t="str">
            <v/>
          </cell>
          <cell r="BO575" t="str">
            <v/>
          </cell>
          <cell r="BP575" t="str">
            <v/>
          </cell>
          <cell r="BQ575" t="str">
            <v/>
          </cell>
          <cell r="BR575" t="str">
            <v/>
          </cell>
          <cell r="BS575" t="str">
            <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cell r="CE576"/>
          <cell r="CF576"/>
          <cell r="CG576"/>
          <cell r="CH576"/>
          <cell r="CI576"/>
          <cell r="CJ576"/>
          <cell r="CK576"/>
          <cell r="CL576"/>
          <cell r="CM576"/>
          <cell r="CN576"/>
          <cell r="CO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t="str">
            <v/>
          </cell>
          <cell r="BO579" t="str">
            <v/>
          </cell>
          <cell r="BP579" t="str">
            <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t="str">
            <v/>
          </cell>
          <cell r="BO581" t="str">
            <v/>
          </cell>
          <cell r="BP581" t="str">
            <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t="str">
            <v/>
          </cell>
          <cell r="BO584" t="str">
            <v/>
          </cell>
          <cell r="BP584" t="str">
            <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t="str">
            <v/>
          </cell>
          <cell r="BO589" t="str">
            <v/>
          </cell>
          <cell r="BP589" t="str">
            <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t="str">
            <v/>
          </cell>
          <cell r="BO591" t="str">
            <v/>
          </cell>
          <cell r="BP591" t="str">
            <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cell r="CE592"/>
          <cell r="CF592"/>
          <cell r="CG592"/>
          <cell r="CH592"/>
          <cell r="CI592"/>
          <cell r="CJ592"/>
          <cell r="CK592"/>
          <cell r="CL592"/>
          <cell r="CM592">
            <v>243468</v>
          </cell>
          <cell r="CN592"/>
          <cell r="CO592"/>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cell r="CE593"/>
          <cell r="CF593"/>
          <cell r="CG593"/>
          <cell r="CH593"/>
          <cell r="CI593"/>
          <cell r="CJ593"/>
          <cell r="CK593"/>
          <cell r="CL593"/>
          <cell r="CM593">
            <v>243468</v>
          </cell>
          <cell r="CN593"/>
          <cell r="CO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t="str">
            <v/>
          </cell>
          <cell r="BD596" t="str">
            <v/>
          </cell>
          <cell r="BE596" t="str">
            <v/>
          </cell>
          <cell r="BF596" t="str">
            <v/>
          </cell>
          <cell r="BG596" t="str">
            <v/>
          </cell>
          <cell r="BH596" t="str">
            <v/>
          </cell>
          <cell r="BI596" t="str">
            <v/>
          </cell>
          <cell r="BJ596" t="str">
            <v/>
          </cell>
          <cell r="BK596" t="str">
            <v/>
          </cell>
          <cell r="BL596" t="str">
            <v/>
          </cell>
          <cell r="BM596" t="str">
            <v/>
          </cell>
          <cell r="BN596" t="str">
            <v/>
          </cell>
          <cell r="BO596" t="str">
            <v/>
          </cell>
          <cell r="BP596" t="str">
            <v/>
          </cell>
          <cell r="BQ596" t="str">
            <v/>
          </cell>
          <cell r="BR596" t="str">
            <v/>
          </cell>
          <cell r="BS596" t="str">
            <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v>243468</v>
          </cell>
          <cell r="CN599"/>
          <cell r="CO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t="str">
            <v/>
          </cell>
          <cell r="BO601" t="str">
            <v/>
          </cell>
          <cell r="BP601" t="str">
            <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t="str">
            <v/>
          </cell>
          <cell r="BO602" t="str">
            <v/>
          </cell>
          <cell r="BP602" t="str">
            <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t="str">
            <v/>
          </cell>
          <cell r="BO603" t="str">
            <v/>
          </cell>
          <cell r="BP603" t="str">
            <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cell r="CD603"/>
          <cell r="CE603"/>
          <cell r="CF603"/>
          <cell r="CG603"/>
          <cell r="CH603"/>
          <cell r="CI603"/>
          <cell r="CJ603"/>
          <cell r="CK603"/>
          <cell r="CL603"/>
          <cell r="CM603"/>
          <cell r="CN603"/>
          <cell r="CO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t="str">
            <v/>
          </cell>
          <cell r="BO604" t="str">
            <v/>
          </cell>
          <cell r="BP604" t="str">
            <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v>
          </cell>
          <cell r="BC606" t="str">
            <v/>
          </cell>
          <cell r="BD606" t="str">
            <v/>
          </cell>
          <cell r="BE606" t="str">
            <v/>
          </cell>
          <cell r="BF606" t="str">
            <v/>
          </cell>
          <cell r="BG606" t="str">
            <v/>
          </cell>
          <cell r="BH606" t="str">
            <v/>
          </cell>
          <cell r="BI606" t="str">
            <v/>
          </cell>
          <cell r="BJ606" t="str">
            <v/>
          </cell>
          <cell r="BK606" t="str">
            <v/>
          </cell>
          <cell r="BL606" t="str">
            <v/>
          </cell>
          <cell r="BM606" t="str">
            <v/>
          </cell>
          <cell r="BN606" t="str">
            <v/>
          </cell>
          <cell r="BO606" t="str">
            <v/>
          </cell>
          <cell r="BP606" t="str">
            <v/>
          </cell>
          <cell r="BQ606" t="str">
            <v/>
          </cell>
          <cell r="BR606" t="str">
            <v/>
          </cell>
          <cell r="BS606" t="str">
            <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cell r="CE606"/>
          <cell r="CF606"/>
          <cell r="CG606"/>
          <cell r="CH606"/>
          <cell r="CI606"/>
          <cell r="CJ606"/>
          <cell r="CK606"/>
          <cell r="CL606"/>
          <cell r="CM606"/>
          <cell r="CN606"/>
          <cell r="CO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t="str">
            <v/>
          </cell>
          <cell r="BO610" t="str">
            <v/>
          </cell>
          <cell r="BP610" t="str">
            <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v>243468</v>
          </cell>
          <cell r="CN612"/>
          <cell r="CO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cell r="CE614"/>
          <cell r="CF614"/>
          <cell r="CG614"/>
          <cell r="CH614"/>
          <cell r="CI614"/>
          <cell r="CJ614"/>
          <cell r="CK614"/>
          <cell r="CL614"/>
          <cell r="CM614"/>
          <cell r="CN614"/>
          <cell r="CO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t="str">
            <v/>
          </cell>
          <cell r="BO616" t="str">
            <v/>
          </cell>
          <cell r="BP616" t="str">
            <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t="str">
            <v/>
          </cell>
          <cell r="BO617" t="str">
            <v/>
          </cell>
          <cell r="BP617" t="str">
            <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t="str">
            <v/>
          </cell>
          <cell r="BO620" t="str">
            <v/>
          </cell>
          <cell r="BP620" t="str">
            <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t="str">
            <v/>
          </cell>
          <cell r="BO621" t="str">
            <v/>
          </cell>
          <cell r="BP621" t="str">
            <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t="str">
            <v/>
          </cell>
          <cell r="BO622" t="str">
            <v/>
          </cell>
          <cell r="BP622" t="str">
            <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t="str">
            <v/>
          </cell>
          <cell r="BO626" t="str">
            <v/>
          </cell>
          <cell r="BP626" t="str">
            <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v>
          </cell>
          <cell r="BC630" t="str">
            <v/>
          </cell>
          <cell r="BD630" t="str">
            <v/>
          </cell>
          <cell r="BE630" t="str">
            <v/>
          </cell>
          <cell r="BF630" t="str">
            <v/>
          </cell>
          <cell r="BG630" t="str">
            <v/>
          </cell>
          <cell r="BH630" t="str">
            <v/>
          </cell>
          <cell r="BI630" t="str">
            <v/>
          </cell>
          <cell r="BJ630" t="str">
            <v/>
          </cell>
          <cell r="BK630" t="str">
            <v/>
          </cell>
          <cell r="BL630" t="str">
            <v/>
          </cell>
          <cell r="BM630" t="str">
            <v/>
          </cell>
          <cell r="BN630" t="str">
            <v/>
          </cell>
          <cell r="BO630" t="str">
            <v/>
          </cell>
          <cell r="BP630" t="str">
            <v/>
          </cell>
          <cell r="BQ630" t="str">
            <v/>
          </cell>
          <cell r="BR630" t="str">
            <v/>
          </cell>
          <cell r="BS630" t="str">
            <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cell r="CE630"/>
          <cell r="CF630"/>
          <cell r="CG630"/>
          <cell r="CH630"/>
          <cell r="CI630"/>
          <cell r="CJ630"/>
          <cell r="CK630"/>
          <cell r="CL630"/>
          <cell r="CM630"/>
          <cell r="CN630"/>
          <cell r="CO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t="str">
            <v/>
          </cell>
          <cell r="BO632" t="str">
            <v/>
          </cell>
          <cell r="BP632" t="str">
            <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t="str">
            <v/>
          </cell>
          <cell r="BO633" t="str">
            <v/>
          </cell>
          <cell r="BP633" t="str">
            <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t="str">
            <v/>
          </cell>
          <cell r="BO634" t="str">
            <v/>
          </cell>
          <cell r="BP634" t="str">
            <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t="str">
            <v/>
          </cell>
          <cell r="BO635" t="str">
            <v/>
          </cell>
          <cell r="BP635" t="str">
            <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v>243468</v>
          </cell>
          <cell r="CN637"/>
          <cell r="CO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cell r="BD646"/>
          <cell r="BE646"/>
          <cell r="BF646"/>
          <cell r="BG646"/>
          <cell r="BH646"/>
          <cell r="BI646"/>
          <cell r="BJ646"/>
          <cell r="BK646"/>
          <cell r="BL646"/>
          <cell r="BM646"/>
          <cell r="BN646"/>
          <cell r="BO646"/>
          <cell r="BP646"/>
          <cell r="BQ646"/>
          <cell r="BR646"/>
          <cell r="BS646"/>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cell r="BD647"/>
          <cell r="BE647"/>
          <cell r="BF647"/>
          <cell r="BG647"/>
          <cell r="BH647"/>
          <cell r="BI647"/>
          <cell r="BJ647"/>
          <cell r="BK647"/>
          <cell r="BL647"/>
          <cell r="BM647"/>
          <cell r="BN647"/>
          <cell r="BO647"/>
          <cell r="BP647"/>
          <cell r="BQ647"/>
          <cell r="BR647"/>
          <cell r="BS647"/>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v>
          </cell>
          <cell r="BC648"/>
          <cell r="BD648"/>
          <cell r="BE648"/>
          <cell r="BF648"/>
          <cell r="BG648"/>
          <cell r="BH648"/>
          <cell r="BI648"/>
          <cell r="BJ648"/>
          <cell r="BK648"/>
          <cell r="BL648"/>
          <cell r="BM648"/>
          <cell r="BN648"/>
          <cell r="BO648"/>
          <cell r="BP648"/>
          <cell r="BQ648"/>
          <cell r="BR648"/>
          <cell r="BS648"/>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นายวีรธิน สุทธวงค์</v>
          </cell>
          <cell r="CE648"/>
          <cell r="CF648"/>
          <cell r="CG648"/>
          <cell r="CH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cell r="BD649"/>
          <cell r="BE649"/>
          <cell r="BF649"/>
          <cell r="BG649"/>
          <cell r="BH649"/>
          <cell r="BI649"/>
          <cell r="BJ649"/>
          <cell r="BK649"/>
          <cell r="BL649"/>
          <cell r="BM649"/>
          <cell r="BN649"/>
          <cell r="BO649"/>
          <cell r="BP649"/>
          <cell r="BQ649"/>
          <cell r="BR649"/>
          <cell r="BS649"/>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cell r="BD650"/>
          <cell r="BE650"/>
          <cell r="BF650"/>
          <cell r="BG650"/>
          <cell r="BH650"/>
          <cell r="BI650"/>
          <cell r="BJ650"/>
          <cell r="BK650"/>
          <cell r="BL650"/>
          <cell r="BM650"/>
          <cell r="BN650"/>
          <cell r="BO650"/>
          <cell r="BP650"/>
          <cell r="BQ650"/>
          <cell r="BR650"/>
          <cell r="BS650"/>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cell r="BD651"/>
          <cell r="BE651"/>
          <cell r="BF651"/>
          <cell r="BG651"/>
          <cell r="BH651"/>
          <cell r="BI651"/>
          <cell r="BJ651"/>
          <cell r="BK651"/>
          <cell r="BL651"/>
          <cell r="BM651"/>
          <cell r="BN651"/>
          <cell r="BO651"/>
          <cell r="BP651"/>
          <cell r="BQ651"/>
          <cell r="BR651"/>
          <cell r="BS651"/>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v>243852</v>
          </cell>
          <cell r="CM651"/>
          <cell r="CN651"/>
          <cell r="CO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t="str">
            <v/>
          </cell>
          <cell r="BD653" t="str">
            <v/>
          </cell>
          <cell r="BE653" t="str">
            <v/>
          </cell>
          <cell r="BF653" t="str">
            <v/>
          </cell>
          <cell r="BG653" t="str">
            <v/>
          </cell>
          <cell r="BH653" t="str">
            <v/>
          </cell>
          <cell r="BI653" t="str">
            <v/>
          </cell>
          <cell r="BJ653" t="str">
            <v/>
          </cell>
          <cell r="BK653" t="str">
            <v/>
          </cell>
          <cell r="BL653" t="str">
            <v/>
          </cell>
          <cell r="BM653" t="str">
            <v/>
          </cell>
          <cell r="BN653" t="str">
            <v/>
          </cell>
          <cell r="BO653" t="str">
            <v/>
          </cell>
          <cell r="BP653" t="str">
            <v/>
          </cell>
          <cell r="BQ653" t="str">
            <v/>
          </cell>
          <cell r="BR653" t="str">
            <v/>
          </cell>
          <cell r="BS653" t="str">
            <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cell r="CE654"/>
          <cell r="CF654"/>
          <cell r="CG654"/>
          <cell r="CH654"/>
          <cell r="CI654"/>
          <cell r="CJ654"/>
          <cell r="CK654"/>
          <cell r="CL654"/>
          <cell r="CM654"/>
          <cell r="CN654"/>
          <cell r="CO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cell r="CE655"/>
          <cell r="CF655"/>
          <cell r="CG655"/>
          <cell r="CH655"/>
          <cell r="CI655"/>
          <cell r="CJ655"/>
          <cell r="CK655"/>
          <cell r="CL655"/>
          <cell r="CM655"/>
          <cell r="CN655"/>
          <cell r="CO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cell r="CE658"/>
          <cell r="CF658"/>
          <cell r="CG658"/>
          <cell r="CH658"/>
          <cell r="CI658"/>
          <cell r="CJ658"/>
          <cell r="CK658"/>
          <cell r="CL658"/>
          <cell r="CM658"/>
          <cell r="CN658"/>
          <cell r="CO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t="str">
            <v/>
          </cell>
          <cell r="BO659" t="str">
            <v/>
          </cell>
          <cell r="BP659" t="str">
            <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cell r="CE661"/>
          <cell r="CF661"/>
          <cell r="CG661"/>
          <cell r="CH661"/>
          <cell r="CI661"/>
          <cell r="CJ661"/>
          <cell r="CK661"/>
          <cell r="CL661"/>
          <cell r="CM661"/>
          <cell r="CN661"/>
          <cell r="CO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t="str">
            <v/>
          </cell>
          <cell r="BO664" t="str">
            <v/>
          </cell>
          <cell r="BP664" t="str">
            <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cell r="CE664"/>
          <cell r="CF664"/>
          <cell r="CG664"/>
          <cell r="CH664"/>
          <cell r="CI664"/>
          <cell r="CJ664"/>
          <cell r="CK664"/>
          <cell r="CL664"/>
          <cell r="CM664"/>
          <cell r="CN664"/>
          <cell r="CO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cell r="CE665"/>
          <cell r="CF665"/>
          <cell r="CG665"/>
          <cell r="CH665"/>
          <cell r="CI665"/>
          <cell r="CJ665"/>
          <cell r="CK665"/>
          <cell r="CL665"/>
          <cell r="CM665"/>
          <cell r="CN665"/>
          <cell r="CO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row>
        <row r="667">
          <cell r="B667">
            <v>2123</v>
          </cell>
          <cell r="C667">
            <v>663</v>
          </cell>
          <cell r="D667">
            <v>10</v>
          </cell>
          <cell r="E667">
            <v>4</v>
          </cell>
          <cell r="F667">
            <v>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t="str">
            <v/>
          </cell>
          <cell r="BO668" t="str">
            <v/>
          </cell>
          <cell r="BP668" t="str">
            <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t="str">
            <v/>
          </cell>
          <cell r="BO670" t="str">
            <v/>
          </cell>
          <cell r="BP670" t="str">
            <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t="str">
            <v/>
          </cell>
          <cell r="BD672" t="str">
            <v/>
          </cell>
          <cell r="BE672" t="str">
            <v/>
          </cell>
          <cell r="BF672" t="str">
            <v/>
          </cell>
          <cell r="BG672" t="str">
            <v/>
          </cell>
          <cell r="BH672" t="str">
            <v/>
          </cell>
          <cell r="BI672" t="str">
            <v/>
          </cell>
          <cell r="BJ672" t="str">
            <v/>
          </cell>
          <cell r="BK672" t="str">
            <v/>
          </cell>
          <cell r="BL672" t="str">
            <v/>
          </cell>
          <cell r="BM672" t="str">
            <v/>
          </cell>
          <cell r="BN672" t="str">
            <v/>
          </cell>
          <cell r="BO672" t="str">
            <v/>
          </cell>
          <cell r="BP672" t="str">
            <v/>
          </cell>
          <cell r="BQ672" t="str">
            <v/>
          </cell>
          <cell r="BR672" t="str">
            <v/>
          </cell>
          <cell r="BS672" t="str">
            <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t="str">
            <v/>
          </cell>
          <cell r="BD674" t="str">
            <v/>
          </cell>
          <cell r="BE674" t="str">
            <v/>
          </cell>
          <cell r="BF674" t="str">
            <v/>
          </cell>
          <cell r="BG674" t="str">
            <v/>
          </cell>
          <cell r="BH674" t="str">
            <v/>
          </cell>
          <cell r="BI674" t="str">
            <v/>
          </cell>
          <cell r="BJ674" t="str">
            <v/>
          </cell>
          <cell r="BK674" t="str">
            <v/>
          </cell>
          <cell r="BL674" t="str">
            <v/>
          </cell>
          <cell r="BM674" t="str">
            <v/>
          </cell>
          <cell r="BN674" t="str">
            <v/>
          </cell>
          <cell r="BO674" t="str">
            <v/>
          </cell>
          <cell r="BP674" t="str">
            <v/>
          </cell>
          <cell r="BQ674" t="str">
            <v/>
          </cell>
          <cell r="BR674" t="str">
            <v/>
          </cell>
          <cell r="BS674" t="str">
            <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cell r="BD678"/>
          <cell r="BE678"/>
          <cell r="BF678"/>
          <cell r="BG678"/>
          <cell r="BH678"/>
          <cell r="BI678"/>
          <cell r="BJ678"/>
          <cell r="BK678"/>
          <cell r="BL678"/>
          <cell r="BM678"/>
          <cell r="BN678"/>
          <cell r="BO678"/>
          <cell r="BP678"/>
          <cell r="BQ678"/>
          <cell r="BR678"/>
          <cell r="BS678"/>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v>16</v>
          </cell>
          <cell r="BO679">
            <v>7</v>
          </cell>
          <cell r="BP679">
            <v>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cell r="BD681"/>
          <cell r="BE681"/>
          <cell r="BF681"/>
          <cell r="BG681"/>
          <cell r="BH681"/>
          <cell r="BI681"/>
          <cell r="BJ681"/>
          <cell r="BK681"/>
          <cell r="BL681"/>
          <cell r="BM681"/>
          <cell r="BN681"/>
          <cell r="BO681"/>
          <cell r="BP681"/>
          <cell r="BQ681"/>
          <cell r="BR681"/>
          <cell r="BS681"/>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t="str">
            <v/>
          </cell>
          <cell r="BO684" t="str">
            <v/>
          </cell>
          <cell r="BP684" t="str">
            <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t="str">
            <v/>
          </cell>
          <cell r="BD691" t="str">
            <v/>
          </cell>
          <cell r="BE691" t="str">
            <v/>
          </cell>
          <cell r="BF691" t="str">
            <v/>
          </cell>
          <cell r="BG691" t="str">
            <v/>
          </cell>
          <cell r="BH691" t="str">
            <v/>
          </cell>
          <cell r="BI691" t="str">
            <v/>
          </cell>
          <cell r="BJ691" t="str">
            <v/>
          </cell>
          <cell r="BK691" t="str">
            <v/>
          </cell>
          <cell r="BL691" t="str">
            <v/>
          </cell>
          <cell r="BM691" t="str">
            <v/>
          </cell>
          <cell r="BN691" t="str">
            <v/>
          </cell>
          <cell r="BO691" t="str">
            <v/>
          </cell>
          <cell r="BP691" t="str">
            <v/>
          </cell>
          <cell r="BQ691" t="str">
            <v/>
          </cell>
          <cell r="BR691" t="str">
            <v/>
          </cell>
          <cell r="BS691" t="str">
            <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t="str">
            <v/>
          </cell>
          <cell r="BD692" t="str">
            <v/>
          </cell>
          <cell r="BE692" t="str">
            <v/>
          </cell>
          <cell r="BF692" t="str">
            <v/>
          </cell>
          <cell r="BG692" t="str">
            <v/>
          </cell>
          <cell r="BH692" t="str">
            <v/>
          </cell>
          <cell r="BI692" t="str">
            <v/>
          </cell>
          <cell r="BJ692" t="str">
            <v/>
          </cell>
          <cell r="BK692" t="str">
            <v/>
          </cell>
          <cell r="BL692" t="str">
            <v/>
          </cell>
          <cell r="BM692" t="str">
            <v/>
          </cell>
          <cell r="BN692" t="str">
            <v/>
          </cell>
          <cell r="BO692" t="str">
            <v/>
          </cell>
          <cell r="BP692" t="str">
            <v/>
          </cell>
          <cell r="BQ692" t="str">
            <v/>
          </cell>
          <cell r="BR692" t="str">
            <v/>
          </cell>
          <cell r="BS692" t="str">
            <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t="str">
            <v/>
          </cell>
          <cell r="BO693" t="str">
            <v/>
          </cell>
          <cell r="BP693" t="str">
            <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t="str">
            <v/>
          </cell>
          <cell r="BO694" t="str">
            <v/>
          </cell>
          <cell r="BP694" t="str">
            <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t="str">
            <v/>
          </cell>
          <cell r="BD695" t="str">
            <v/>
          </cell>
          <cell r="BE695" t="str">
            <v/>
          </cell>
          <cell r="BF695" t="str">
            <v/>
          </cell>
          <cell r="BG695" t="str">
            <v/>
          </cell>
          <cell r="BH695" t="str">
            <v/>
          </cell>
          <cell r="BI695" t="str">
            <v/>
          </cell>
          <cell r="BJ695" t="str">
            <v/>
          </cell>
          <cell r="BK695" t="str">
            <v/>
          </cell>
          <cell r="BL695" t="str">
            <v/>
          </cell>
          <cell r="BM695" t="str">
            <v/>
          </cell>
          <cell r="BN695" t="str">
            <v/>
          </cell>
          <cell r="BO695" t="str">
            <v/>
          </cell>
          <cell r="BP695" t="str">
            <v/>
          </cell>
          <cell r="BQ695" t="str">
            <v/>
          </cell>
          <cell r="BR695" t="str">
            <v/>
          </cell>
          <cell r="BS695" t="str">
            <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t="str">
            <v/>
          </cell>
          <cell r="BD696" t="str">
            <v/>
          </cell>
          <cell r="BE696" t="str">
            <v/>
          </cell>
          <cell r="BF696" t="str">
            <v/>
          </cell>
          <cell r="BG696" t="str">
            <v/>
          </cell>
          <cell r="BH696" t="str">
            <v/>
          </cell>
          <cell r="BI696" t="str">
            <v/>
          </cell>
          <cell r="BJ696" t="str">
            <v/>
          </cell>
          <cell r="BK696" t="str">
            <v/>
          </cell>
          <cell r="BL696" t="str">
            <v/>
          </cell>
          <cell r="BM696" t="str">
            <v/>
          </cell>
          <cell r="BN696" t="str">
            <v/>
          </cell>
          <cell r="BO696" t="str">
            <v/>
          </cell>
          <cell r="BP696" t="str">
            <v/>
          </cell>
          <cell r="BQ696" t="str">
            <v/>
          </cell>
          <cell r="BR696" t="str">
            <v/>
          </cell>
          <cell r="BS696" t="str">
            <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E696"/>
          <cell r="CF696"/>
          <cell r="CG696"/>
          <cell r="CH696"/>
          <cell r="CK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t="str">
            <v/>
          </cell>
          <cell r="BO697" t="str">
            <v/>
          </cell>
          <cell r="BP697" t="str">
            <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E697"/>
          <cell r="CF697"/>
          <cell r="CG697"/>
          <cell r="CH697"/>
          <cell r="CK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E698"/>
          <cell r="CF698"/>
          <cell r="CG698"/>
          <cell r="CH698"/>
          <cell r="CK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E699"/>
          <cell r="CF699"/>
          <cell r="CG699"/>
          <cell r="CH699"/>
          <cell r="CK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E700"/>
          <cell r="CF700"/>
          <cell r="CG700"/>
          <cell r="CH700"/>
          <cell r="CK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E701"/>
          <cell r="CF701"/>
          <cell r="CG701"/>
          <cell r="CH701"/>
          <cell r="CK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L702"/>
          <cell r="CM702"/>
          <cell r="CN702"/>
          <cell r="CO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L703"/>
          <cell r="CM703"/>
          <cell r="CN703"/>
          <cell r="CO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v>
          </cell>
          <cell r="BC704" t="str">
            <v/>
          </cell>
          <cell r="BD704" t="str">
            <v/>
          </cell>
          <cell r="BE704" t="str">
            <v/>
          </cell>
          <cell r="BF704" t="str">
            <v/>
          </cell>
          <cell r="BG704" t="str">
            <v/>
          </cell>
          <cell r="BH704" t="str">
            <v/>
          </cell>
          <cell r="BI704" t="str">
            <v/>
          </cell>
          <cell r="BJ704" t="str">
            <v/>
          </cell>
          <cell r="BK704" t="str">
            <v/>
          </cell>
          <cell r="BL704" t="str">
            <v/>
          </cell>
          <cell r="BM704" t="str">
            <v/>
          </cell>
          <cell r="BN704" t="str">
            <v/>
          </cell>
          <cell r="BO704" t="str">
            <v/>
          </cell>
          <cell r="BP704" t="str">
            <v/>
          </cell>
          <cell r="BQ704" t="str">
            <v/>
          </cell>
          <cell r="BR704" t="str">
            <v/>
          </cell>
          <cell r="BS704" t="str">
            <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E704"/>
          <cell r="CF704"/>
          <cell r="CG704"/>
          <cell r="CH704"/>
          <cell r="CK704"/>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t="str">
            <v/>
          </cell>
          <cell r="BO705" t="str">
            <v/>
          </cell>
          <cell r="BP705" t="str">
            <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E705"/>
          <cell r="CF705"/>
          <cell r="CG705"/>
          <cell r="CH705"/>
          <cell r="CK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C706">
            <v>1800</v>
          </cell>
          <cell r="BD706">
            <v>9</v>
          </cell>
          <cell r="BE706">
            <v>8</v>
          </cell>
          <cell r="BF706">
            <v>2567</v>
          </cell>
          <cell r="BG706">
            <v>0</v>
          </cell>
          <cell r="BH706" t="str">
            <v>-</v>
          </cell>
          <cell r="BI706" t="str">
            <v>-</v>
          </cell>
          <cell r="BJ706" t="str">
            <v>-</v>
          </cell>
          <cell r="BK706">
            <v>0</v>
          </cell>
          <cell r="BL706">
            <v>2400</v>
          </cell>
          <cell r="BM706">
            <v>0</v>
          </cell>
          <cell r="BN706" t="str">
            <v/>
          </cell>
          <cell r="BO706" t="str">
            <v/>
          </cell>
          <cell r="BP706" t="str">
            <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E706"/>
          <cell r="CF706"/>
          <cell r="CG706"/>
          <cell r="CH706"/>
          <cell r="CK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t="str">
            <v/>
          </cell>
          <cell r="BO707" t="str">
            <v/>
          </cell>
          <cell r="BP707" t="str">
            <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E707"/>
          <cell r="CF707"/>
          <cell r="CG707"/>
          <cell r="CH707"/>
          <cell r="CK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t="str">
            <v/>
          </cell>
          <cell r="BO708" t="str">
            <v/>
          </cell>
          <cell r="BP708" t="str">
            <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E708"/>
          <cell r="CF708"/>
          <cell r="CG708"/>
          <cell r="CH708"/>
          <cell r="CK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L709"/>
          <cell r="CM709"/>
          <cell r="CN709"/>
          <cell r="CO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t="str">
            <v/>
          </cell>
          <cell r="BD710" t="str">
            <v/>
          </cell>
          <cell r="BE710" t="str">
            <v/>
          </cell>
          <cell r="BF710" t="str">
            <v/>
          </cell>
          <cell r="BG710" t="str">
            <v/>
          </cell>
          <cell r="BH710" t="str">
            <v/>
          </cell>
          <cell r="BI710" t="str">
            <v/>
          </cell>
          <cell r="BJ710" t="str">
            <v/>
          </cell>
          <cell r="BK710" t="str">
            <v/>
          </cell>
          <cell r="BL710" t="str">
            <v/>
          </cell>
          <cell r="BM710" t="str">
            <v/>
          </cell>
          <cell r="BN710" t="str">
            <v/>
          </cell>
          <cell r="BO710" t="str">
            <v/>
          </cell>
          <cell r="BP710" t="str">
            <v/>
          </cell>
          <cell r="BQ710" t="str">
            <v/>
          </cell>
          <cell r="BR710" t="str">
            <v/>
          </cell>
          <cell r="BS710" t="str">
            <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L710"/>
          <cell r="CM710"/>
          <cell r="CN710"/>
          <cell r="CO710"/>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t="str">
            <v/>
          </cell>
          <cell r="BO711" t="str">
            <v/>
          </cell>
          <cell r="BP711" t="str">
            <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E711"/>
          <cell r="CF711"/>
          <cell r="CG711"/>
          <cell r="CH711"/>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E712"/>
          <cell r="CF712"/>
          <cell r="CG712"/>
          <cell r="CH712"/>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t="str">
            <v/>
          </cell>
          <cell r="BD713" t="str">
            <v/>
          </cell>
          <cell r="BE713" t="str">
            <v/>
          </cell>
          <cell r="BF713" t="str">
            <v/>
          </cell>
          <cell r="BG713" t="str">
            <v/>
          </cell>
          <cell r="BH713" t="str">
            <v/>
          </cell>
          <cell r="BI713" t="str">
            <v/>
          </cell>
          <cell r="BJ713" t="str">
            <v/>
          </cell>
          <cell r="BK713" t="str">
            <v/>
          </cell>
          <cell r="BL713" t="str">
            <v/>
          </cell>
          <cell r="BM713" t="str">
            <v/>
          </cell>
          <cell r="BN713" t="str">
            <v/>
          </cell>
          <cell r="BO713" t="str">
            <v/>
          </cell>
          <cell r="BP713" t="str">
            <v/>
          </cell>
          <cell r="BQ713" t="str">
            <v/>
          </cell>
          <cell r="BR713" t="str">
            <v/>
          </cell>
          <cell r="BS713" t="str">
            <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E713"/>
          <cell r="CF713"/>
          <cell r="CG713"/>
          <cell r="CH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cell r="BZ714"/>
          <cell r="CA714"/>
          <cell r="CB714"/>
          <cell r="CC714"/>
          <cell r="CE714"/>
          <cell r="CF714"/>
          <cell r="CG714"/>
          <cell r="CH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E715"/>
          <cell r="CF715"/>
          <cell r="CG715"/>
          <cell r="CH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t="str">
            <v/>
          </cell>
          <cell r="BO716" t="str">
            <v/>
          </cell>
          <cell r="BP716" t="str">
            <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E716"/>
          <cell r="CF716"/>
          <cell r="CG716"/>
          <cell r="CH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E717"/>
          <cell r="CF717"/>
          <cell r="CG717"/>
          <cell r="CH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E718"/>
          <cell r="CF718"/>
          <cell r="CG718"/>
          <cell r="CH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E719"/>
          <cell r="CF719"/>
          <cell r="CG719"/>
          <cell r="CH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E720"/>
          <cell r="CF720"/>
          <cell r="CG720"/>
          <cell r="CH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L721"/>
          <cell r="CM721"/>
          <cell r="CN721"/>
          <cell r="CO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v>1200</v>
          </cell>
          <cell r="BD722">
            <v>27</v>
          </cell>
          <cell r="BE722">
            <v>3</v>
          </cell>
          <cell r="BF722">
            <v>2567</v>
          </cell>
          <cell r="BG722">
            <v>0</v>
          </cell>
          <cell r="BH722" t="str">
            <v>-</v>
          </cell>
          <cell r="BI722" t="str">
            <v>-</v>
          </cell>
          <cell r="BJ722" t="str">
            <v>-</v>
          </cell>
          <cell r="BK722">
            <v>0</v>
          </cell>
          <cell r="BL722">
            <v>1535</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L722"/>
          <cell r="CM722"/>
          <cell r="CN722"/>
          <cell r="CO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v>1200</v>
          </cell>
          <cell r="BD724">
            <v>27</v>
          </cell>
          <cell r="BE724">
            <v>3</v>
          </cell>
          <cell r="BF724">
            <v>2567</v>
          </cell>
          <cell r="BG724">
            <v>0</v>
          </cell>
          <cell r="BH724" t="str">
            <v>-</v>
          </cell>
          <cell r="BI724" t="str">
            <v>-</v>
          </cell>
          <cell r="BJ724" t="str">
            <v>-</v>
          </cell>
          <cell r="BK724">
            <v>0</v>
          </cell>
          <cell r="BL724">
            <v>1880</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E724"/>
          <cell r="CF724"/>
          <cell r="CG724"/>
          <cell r="CH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E725"/>
          <cell r="CF725"/>
          <cell r="CG725"/>
          <cell r="CH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K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t="str">
            <v/>
          </cell>
          <cell r="BO729" t="str">
            <v/>
          </cell>
          <cell r="BP729" t="str">
            <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E729"/>
          <cell r="CF729"/>
          <cell r="CG729"/>
          <cell r="CH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E730"/>
          <cell r="CF730"/>
          <cell r="CG730"/>
          <cell r="CH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t="str">
            <v/>
          </cell>
          <cell r="BO731" t="str">
            <v/>
          </cell>
          <cell r="BP731" t="str">
            <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E731"/>
          <cell r="CF731"/>
          <cell r="CG731"/>
          <cell r="CH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B732"/>
          <cell r="AC732"/>
          <cell r="AD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E732"/>
          <cell r="CF732"/>
          <cell r="CG732"/>
          <cell r="CH732"/>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X733"/>
          <cell r="Y733"/>
          <cell r="Z733"/>
          <cell r="AA733">
            <v>28</v>
          </cell>
          <cell r="AB733">
            <v>11</v>
          </cell>
          <cell r="AC733">
            <v>2565</v>
          </cell>
          <cell r="AD733"/>
          <cell r="AE733"/>
          <cell r="AF733"/>
          <cell r="AG733"/>
          <cell r="AH733"/>
          <cell r="AI733"/>
          <cell r="AJ733"/>
          <cell r="AK733"/>
          <cell r="AL733"/>
          <cell r="AM733"/>
          <cell r="AN733"/>
          <cell r="AO733"/>
          <cell r="AP733"/>
          <cell r="AQ733"/>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t="str">
            <v/>
          </cell>
          <cell r="BO733" t="str">
            <v/>
          </cell>
          <cell r="BP733" t="str">
            <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A733"/>
          <cell r="CB733">
            <v>4</v>
          </cell>
          <cell r="CC733"/>
          <cell r="CE733"/>
          <cell r="CF733"/>
          <cell r="CG733"/>
          <cell r="CH733"/>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AA734"/>
          <cell r="AB734"/>
          <cell r="AC734"/>
          <cell r="AD734"/>
          <cell r="AE734"/>
          <cell r="AF734"/>
          <cell r="AG734"/>
          <cell r="AH734"/>
          <cell r="AI734"/>
          <cell r="AJ734"/>
          <cell r="AK734"/>
          <cell r="AL734"/>
          <cell r="AM734"/>
          <cell r="AN734"/>
          <cell r="AO734"/>
          <cell r="AP734"/>
          <cell r="AQ734"/>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t="str">
            <v/>
          </cell>
          <cell r="BO734" t="str">
            <v/>
          </cell>
          <cell r="BP734" t="str">
            <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cell r="CA734"/>
          <cell r="CB734"/>
          <cell r="CC734"/>
          <cell r="CE734"/>
          <cell r="CF734"/>
          <cell r="CG734"/>
          <cell r="CH734"/>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AA735"/>
          <cell r="AB735"/>
          <cell r="AC735"/>
          <cell r="AD735"/>
          <cell r="AE735"/>
          <cell r="AF735"/>
          <cell r="AG735"/>
          <cell r="AH735"/>
          <cell r="AI735"/>
          <cell r="AJ735"/>
          <cell r="AK735"/>
          <cell r="AL735"/>
          <cell r="AM735"/>
          <cell r="AN735"/>
          <cell r="AO735"/>
          <cell r="AP735"/>
          <cell r="AQ735"/>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5"/>
          <cell r="CA735"/>
          <cell r="CB735"/>
          <cell r="CC735"/>
          <cell r="CE735"/>
          <cell r="CF735"/>
          <cell r="CG735"/>
          <cell r="CH735"/>
        </row>
        <row r="736">
          <cell r="B736">
            <v>2199</v>
          </cell>
          <cell r="C736">
            <v>732</v>
          </cell>
          <cell r="D736">
            <v>20</v>
          </cell>
          <cell r="E736">
            <v>4</v>
          </cell>
          <cell r="F736">
            <v>2566</v>
          </cell>
          <cell r="G736">
            <v>800124754113</v>
          </cell>
          <cell r="H736"/>
          <cell r="I736" t="str">
            <v>ห้างหุ้นส่วนจำกัด ไข่เค็มราเชนทร์</v>
          </cell>
          <cell r="J736"/>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Q736"/>
          <cell r="R736"/>
          <cell r="S736" t="str">
            <v>แขวงเชียงใหม่</v>
          </cell>
          <cell r="T736" t="str">
            <v>มE337</v>
          </cell>
          <cell r="U736">
            <v>2565</v>
          </cell>
          <cell r="V736" t="str">
            <v>มE45</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cell r="CC736"/>
          <cell r="CE736"/>
          <cell r="CF736"/>
          <cell r="CG736"/>
          <cell r="CH736"/>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AA737"/>
          <cell r="AB737"/>
          <cell r="AC737"/>
          <cell r="AD737"/>
          <cell r="AE737"/>
          <cell r="AF737"/>
          <cell r="AG737"/>
          <cell r="AH737"/>
          <cell r="AI737"/>
          <cell r="AJ737"/>
          <cell r="AK737"/>
          <cell r="AL737"/>
          <cell r="AM737"/>
          <cell r="AN737"/>
          <cell r="AO737"/>
          <cell r="AP737"/>
          <cell r="AQ737"/>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A737"/>
          <cell r="CB737">
            <v>5</v>
          </cell>
          <cell r="CC737"/>
          <cell r="CE737"/>
          <cell r="CF737"/>
          <cell r="CG737"/>
          <cell r="CH737"/>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AA738"/>
          <cell r="AB738"/>
          <cell r="AC738"/>
          <cell r="AD738"/>
          <cell r="AE738"/>
          <cell r="AF738"/>
          <cell r="AG738"/>
          <cell r="AH738"/>
          <cell r="AI738"/>
          <cell r="AJ738"/>
          <cell r="AK738"/>
          <cell r="AL738"/>
          <cell r="AM738"/>
          <cell r="AN738"/>
          <cell r="AO738"/>
          <cell r="AP738"/>
          <cell r="AQ738"/>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A738"/>
          <cell r="CB738">
            <v>3</v>
          </cell>
          <cell r="CC738"/>
          <cell r="CE738"/>
          <cell r="CF738"/>
          <cell r="CG738"/>
          <cell r="CH738"/>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AA739"/>
          <cell r="AB739"/>
          <cell r="AC739"/>
          <cell r="AD739"/>
          <cell r="AE739"/>
          <cell r="AF739"/>
          <cell r="AG739"/>
          <cell r="AH739"/>
          <cell r="AI739"/>
          <cell r="AJ739"/>
          <cell r="AK739"/>
          <cell r="AL739"/>
          <cell r="AM739"/>
          <cell r="AN739"/>
          <cell r="AO739"/>
          <cell r="AP739"/>
          <cell r="AQ739"/>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A739"/>
          <cell r="CB739">
            <v>4</v>
          </cell>
          <cell r="CC739"/>
          <cell r="CE739"/>
          <cell r="CF739"/>
          <cell r="CG739"/>
          <cell r="CH739"/>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Q740"/>
          <cell r="R740"/>
          <cell r="S740" t="str">
            <v>จังหวัดแพร่</v>
          </cell>
          <cell r="T740" t="str">
            <v>ผบ.4790</v>
          </cell>
          <cell r="U740">
            <v>2561</v>
          </cell>
          <cell r="V740" t="str">
            <v>ผบ.6530</v>
          </cell>
          <cell r="W740">
            <v>2561</v>
          </cell>
          <cell r="X740">
            <v>20</v>
          </cell>
          <cell r="Y740">
            <v>11</v>
          </cell>
          <cell r="Z740">
            <v>2561</v>
          </cell>
          <cell r="AA740"/>
          <cell r="AB740"/>
          <cell r="AC740"/>
          <cell r="AD740"/>
          <cell r="AE740"/>
          <cell r="AF740"/>
          <cell r="AG740"/>
          <cell r="AH740"/>
          <cell r="AI740"/>
          <cell r="AJ740"/>
          <cell r="AK740"/>
          <cell r="AL740"/>
          <cell r="AM740"/>
          <cell r="AN740"/>
          <cell r="AO740"/>
          <cell r="AP740"/>
          <cell r="AQ740"/>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A740"/>
          <cell r="CB740">
            <v>3</v>
          </cell>
          <cell r="CC740"/>
          <cell r="CE740"/>
          <cell r="CF740"/>
          <cell r="CG740"/>
          <cell r="CH740"/>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Q741"/>
          <cell r="R741"/>
          <cell r="S741" t="str">
            <v>แขวงเชียงใหม่</v>
          </cell>
          <cell r="T741" t="str">
            <v>ผบ.10739</v>
          </cell>
          <cell r="U741">
            <v>2559</v>
          </cell>
          <cell r="V741" t="str">
            <v>ผบ.11127</v>
          </cell>
          <cell r="W741">
            <v>2559</v>
          </cell>
          <cell r="X741"/>
          <cell r="Y741"/>
          <cell r="Z741"/>
          <cell r="AA741">
            <v>27</v>
          </cell>
          <cell r="AB741">
            <v>9</v>
          </cell>
          <cell r="AC741">
            <v>2559</v>
          </cell>
          <cell r="AD741"/>
          <cell r="AE741"/>
          <cell r="AF741"/>
          <cell r="AG741"/>
          <cell r="AH741"/>
          <cell r="AI741"/>
          <cell r="AJ741"/>
          <cell r="AK741"/>
          <cell r="AL741"/>
          <cell r="AM741"/>
          <cell r="AN741"/>
          <cell r="AO741"/>
          <cell r="AP741"/>
          <cell r="AQ741"/>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A741"/>
          <cell r="CB741">
            <v>5</v>
          </cell>
          <cell r="CC741"/>
          <cell r="CE741"/>
          <cell r="CF741"/>
          <cell r="CG741"/>
          <cell r="CH741"/>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AA742"/>
          <cell r="AB742"/>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cell r="CA742"/>
          <cell r="CB742"/>
          <cell r="CC742"/>
          <cell r="CD742"/>
          <cell r="CE742"/>
          <cell r="CF742"/>
          <cell r="CG742"/>
          <cell r="CH742"/>
          <cell r="CI742"/>
          <cell r="CJ742"/>
          <cell r="CK742"/>
          <cell r="CL742"/>
          <cell r="CM742"/>
          <cell r="CN742"/>
          <cell r="CO742"/>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AA743"/>
          <cell r="AB743"/>
          <cell r="AC743"/>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cell r="BC743">
            <v>600</v>
          </cell>
          <cell r="BD743">
            <v>23</v>
          </cell>
          <cell r="BE743">
            <v>7</v>
          </cell>
          <cell r="BF743">
            <v>2567</v>
          </cell>
          <cell r="BG743">
            <v>0</v>
          </cell>
          <cell r="BH743" t="str">
            <v>-</v>
          </cell>
          <cell r="BI743" t="str">
            <v>-</v>
          </cell>
          <cell r="BJ743" t="str">
            <v>-</v>
          </cell>
          <cell r="BK743">
            <v>0</v>
          </cell>
          <cell r="BL743">
            <v>440</v>
          </cell>
          <cell r="BM743">
            <v>0</v>
          </cell>
          <cell r="BN743" t="str">
            <v/>
          </cell>
          <cell r="BO743" t="str">
            <v/>
          </cell>
          <cell r="BP743" t="str">
            <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A743"/>
          <cell r="CB743">
            <v>2</v>
          </cell>
          <cell r="CC743"/>
          <cell r="CD743"/>
          <cell r="CE743"/>
          <cell r="CF743"/>
          <cell r="CG743"/>
          <cell r="CH743"/>
          <cell r="CI743"/>
          <cell r="CJ743"/>
          <cell r="CK743"/>
          <cell r="CL743"/>
          <cell r="CM743"/>
          <cell r="CN743"/>
          <cell r="CO743"/>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A744"/>
          <cell r="CB744">
            <v>4</v>
          </cell>
          <cell r="CC744"/>
          <cell r="CD744"/>
          <cell r="CE744"/>
          <cell r="CF744"/>
          <cell r="CG744"/>
          <cell r="CH744"/>
          <cell r="CI744"/>
          <cell r="CJ744"/>
          <cell r="CK744"/>
          <cell r="CL744"/>
          <cell r="CM744"/>
          <cell r="CN744"/>
          <cell r="CO744"/>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A745"/>
          <cell r="CB745">
            <v>5</v>
          </cell>
          <cell r="CC745"/>
          <cell r="CD745"/>
          <cell r="CE745"/>
          <cell r="CF745"/>
          <cell r="CG745"/>
          <cell r="CH745"/>
          <cell r="CI745"/>
          <cell r="CJ745"/>
          <cell r="CK745"/>
          <cell r="CL745"/>
          <cell r="CM745"/>
          <cell r="CN745"/>
          <cell r="CO745"/>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AA746"/>
          <cell r="AB746"/>
          <cell r="AC746"/>
          <cell r="AD746"/>
          <cell r="AE746"/>
          <cell r="AF746"/>
          <cell r="AG746"/>
          <cell r="AH746"/>
          <cell r="AI746"/>
          <cell r="AJ746"/>
          <cell r="AK746"/>
          <cell r="AL746"/>
          <cell r="AM746"/>
          <cell r="AN746"/>
          <cell r="AO746"/>
          <cell r="AP746"/>
          <cell r="AQ746"/>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A746"/>
          <cell r="CB746">
            <v>3</v>
          </cell>
          <cell r="CC746"/>
          <cell r="CE746"/>
          <cell r="CF746"/>
          <cell r="CG746"/>
          <cell r="CH746"/>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AA747"/>
          <cell r="AB747"/>
          <cell r="AC747"/>
          <cell r="AD747"/>
          <cell r="AE747"/>
          <cell r="AF747"/>
          <cell r="AG747"/>
          <cell r="AH747"/>
          <cell r="AI747"/>
          <cell r="AJ747"/>
          <cell r="AK747"/>
          <cell r="AL747"/>
          <cell r="AM747"/>
          <cell r="AN747"/>
          <cell r="AO747"/>
          <cell r="AP747"/>
          <cell r="AQ747"/>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A747"/>
          <cell r="CB747">
            <v>3</v>
          </cell>
          <cell r="CC747"/>
          <cell r="CE747"/>
          <cell r="CF747"/>
          <cell r="CG747"/>
          <cell r="CH747"/>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AA748"/>
          <cell r="AB748"/>
          <cell r="AC748"/>
          <cell r="AD748"/>
          <cell r="AE748"/>
          <cell r="AF748"/>
          <cell r="AG748"/>
          <cell r="AH748"/>
          <cell r="AI748"/>
          <cell r="AJ748"/>
          <cell r="AK748"/>
          <cell r="AL748"/>
          <cell r="AM748"/>
          <cell r="AN748"/>
          <cell r="AO748"/>
          <cell r="AP748"/>
          <cell r="AQ748"/>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A748"/>
          <cell r="CB748">
            <v>3</v>
          </cell>
          <cell r="CC748"/>
          <cell r="CE748"/>
          <cell r="CF748"/>
          <cell r="CG748"/>
          <cell r="CH748"/>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A749"/>
          <cell r="CB749">
            <v>3</v>
          </cell>
          <cell r="CC749"/>
          <cell r="CE749"/>
          <cell r="CF749"/>
          <cell r="CG749"/>
          <cell r="CH749"/>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0"/>
          <cell r="CA750"/>
          <cell r="CB750"/>
          <cell r="CC750"/>
          <cell r="CE750"/>
          <cell r="CF750"/>
          <cell r="CG750"/>
          <cell r="CH750"/>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AA751"/>
          <cell r="AB751"/>
          <cell r="AC751"/>
          <cell r="AD751"/>
          <cell r="AE751"/>
          <cell r="AF751"/>
          <cell r="AG751"/>
          <cell r="AH751"/>
          <cell r="AI751"/>
          <cell r="AJ751"/>
          <cell r="AK751"/>
          <cell r="AL751"/>
          <cell r="AM751"/>
          <cell r="AN751"/>
          <cell r="AO751"/>
          <cell r="AP751"/>
          <cell r="AQ751"/>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A751"/>
          <cell r="CB751">
            <v>4</v>
          </cell>
          <cell r="CC751"/>
          <cell r="CE751"/>
          <cell r="CF751"/>
          <cell r="CG751"/>
          <cell r="CH751"/>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AA752"/>
          <cell r="AB752"/>
          <cell r="AC752"/>
          <cell r="AD752"/>
          <cell r="AE752"/>
          <cell r="AF752"/>
          <cell r="AG752"/>
          <cell r="AH752"/>
          <cell r="AI752"/>
          <cell r="AJ752"/>
          <cell r="AK752"/>
          <cell r="AL752"/>
          <cell r="AM752"/>
          <cell r="AN752"/>
          <cell r="AO752"/>
          <cell r="AP752"/>
          <cell r="AQ752"/>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A752"/>
          <cell r="CB752">
            <v>4</v>
          </cell>
          <cell r="CC752"/>
          <cell r="CE752"/>
          <cell r="CF752"/>
          <cell r="CG752"/>
          <cell r="CH752"/>
        </row>
        <row r="753">
          <cell r="B753">
            <v>2216</v>
          </cell>
          <cell r="C753">
            <v>749</v>
          </cell>
          <cell r="D753">
            <v>8</v>
          </cell>
          <cell r="E753">
            <v>5</v>
          </cell>
          <cell r="F753">
            <v>2566</v>
          </cell>
          <cell r="G753" t="str">
            <v>800075596778
800042491038</v>
          </cell>
          <cell r="H753" t="str">
            <v>กองทุนหมู่บ้านสันป่าค่า หมู่ที่ 8</v>
          </cell>
          <cell r="I753"/>
          <cell r="J753"/>
          <cell r="K753"/>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R753"/>
          <cell r="S753" t="str">
            <v>จังหวัดเชียงใหม่</v>
          </cell>
          <cell r="T753" t="str">
            <v>ผบ.1250</v>
          </cell>
          <cell r="U753">
            <v>2563</v>
          </cell>
          <cell r="V753" t="str">
            <v>ผบ.2211</v>
          </cell>
          <cell r="W753">
            <v>2563</v>
          </cell>
          <cell r="X753"/>
          <cell r="Y753"/>
          <cell r="Z753"/>
          <cell r="AA753">
            <v>8</v>
          </cell>
          <cell r="AB753">
            <v>9</v>
          </cell>
          <cell r="AC753">
            <v>2563</v>
          </cell>
          <cell r="AD753"/>
          <cell r="AE753"/>
          <cell r="AF753"/>
          <cell r="AG753"/>
          <cell r="AH753"/>
          <cell r="AI753"/>
          <cell r="AJ753"/>
          <cell r="AK753"/>
          <cell r="AL753"/>
          <cell r="AM753"/>
          <cell r="AN753"/>
          <cell r="AO753"/>
          <cell r="AP753"/>
          <cell r="AQ753"/>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t="str">
            <v/>
          </cell>
          <cell r="BO753" t="str">
            <v/>
          </cell>
          <cell r="BP753" t="str">
            <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A753"/>
          <cell r="CB753"/>
          <cell r="CC753"/>
          <cell r="CD753" t="str">
            <v xml:space="preserve">กองทุนหมู่บ้านสันป่าค่า หมู่ที่ 8 </v>
          </cell>
          <cell r="CE753"/>
          <cell r="CF753"/>
          <cell r="CG753"/>
          <cell r="CH753"/>
        </row>
        <row r="754">
          <cell r="B754">
            <v>2224</v>
          </cell>
          <cell r="C754">
            <v>750</v>
          </cell>
          <cell r="D754">
            <v>19</v>
          </cell>
          <cell r="E754">
            <v>6</v>
          </cell>
          <cell r="F754">
            <v>2566</v>
          </cell>
          <cell r="G754"/>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X754"/>
          <cell r="Y754"/>
          <cell r="Z754"/>
          <cell r="AA754">
            <v>14</v>
          </cell>
          <cell r="AB754">
            <v>3</v>
          </cell>
          <cell r="AC754">
            <v>2557</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A754"/>
          <cell r="CB754">
            <v>4</v>
          </cell>
          <cell r="CC754"/>
          <cell r="CD754" t="str">
            <v>นายสรวิชย์ หิญชีระนันทน์</v>
          </cell>
          <cell r="CE754"/>
          <cell r="CF754"/>
          <cell r="CG754"/>
          <cell r="CH754"/>
          <cell r="CI754"/>
          <cell r="CJ754"/>
          <cell r="CK754"/>
          <cell r="CL754"/>
          <cell r="CM754"/>
          <cell r="CN754"/>
          <cell r="CO754"/>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R755"/>
          <cell r="S755" t="str">
            <v>แขวงลำปาง</v>
          </cell>
          <cell r="T755" t="str">
            <v>ผบE709</v>
          </cell>
          <cell r="U755">
            <v>2566</v>
          </cell>
          <cell r="V755" t="str">
            <v>ผบE1493</v>
          </cell>
          <cell r="W755">
            <v>2566</v>
          </cell>
          <cell r="X755">
            <v>4</v>
          </cell>
          <cell r="Y755">
            <v>4</v>
          </cell>
          <cell r="Z755">
            <v>2566</v>
          </cell>
          <cell r="AA755"/>
          <cell r="AB755"/>
          <cell r="AC755"/>
          <cell r="AD755"/>
          <cell r="AE755"/>
          <cell r="AF755"/>
          <cell r="AG755"/>
          <cell r="AH755"/>
          <cell r="AI755"/>
          <cell r="AJ755"/>
          <cell r="AK755"/>
          <cell r="AL755"/>
          <cell r="AM755"/>
          <cell r="AN755"/>
          <cell r="AO755"/>
          <cell r="AP755"/>
          <cell r="AQ755"/>
          <cell r="AZ755"/>
          <cell r="BA755"/>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A755"/>
          <cell r="CB755">
            <v>3</v>
          </cell>
          <cell r="CD755" t="str">
            <v>นายจิรพงค์ เรือนกูล</v>
          </cell>
          <cell r="CE755">
            <v>243307</v>
          </cell>
          <cell r="CH755"/>
          <cell r="CI755"/>
          <cell r="CJ755"/>
          <cell r="CK755"/>
          <cell r="CL755"/>
          <cell r="CM755"/>
          <cell r="CN755"/>
          <cell r="CO755"/>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AE756"/>
          <cell r="AI756"/>
          <cell r="AJ756"/>
          <cell r="AK756"/>
          <cell r="AL756"/>
          <cell r="AM756"/>
          <cell r="AN756"/>
          <cell r="AO756"/>
          <cell r="AP756"/>
          <cell r="AQ756"/>
          <cell r="AR756"/>
          <cell r="AS756"/>
          <cell r="AT756"/>
          <cell r="AU756"/>
          <cell r="AV756"/>
          <cell r="AW756"/>
          <cell r="AX756"/>
          <cell r="AY756"/>
          <cell r="AZ756"/>
          <cell r="BA756"/>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t="str">
            <v/>
          </cell>
          <cell r="BO756" t="str">
            <v/>
          </cell>
          <cell r="BP756" t="str">
            <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A756"/>
          <cell r="CB756">
            <v>2</v>
          </cell>
          <cell r="CC756"/>
          <cell r="CD756" t="str">
            <v>นางสาวสุจิน  จันทร์ปาง</v>
          </cell>
          <cell r="CE756">
            <v>243312</v>
          </cell>
          <cell r="CF756"/>
          <cell r="CG756"/>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Z757"/>
          <cell r="AA757">
            <v>4</v>
          </cell>
          <cell r="AB757">
            <v>10</v>
          </cell>
          <cell r="AC757">
            <v>2565</v>
          </cell>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t="str">
            <v>คำสั่งสืบวันที่ 26/04/2566//สืบแล้ว รายงานผลสืบวันที่ 10/11/2566</v>
          </cell>
          <cell r="BC757" t="str">
            <v/>
          </cell>
          <cell r="BD757" t="str">
            <v/>
          </cell>
          <cell r="BE757" t="str">
            <v/>
          </cell>
          <cell r="BF757" t="str">
            <v/>
          </cell>
          <cell r="BG757" t="str">
            <v/>
          </cell>
          <cell r="BH757" t="str">
            <v/>
          </cell>
          <cell r="BI757" t="str">
            <v/>
          </cell>
          <cell r="BJ757" t="str">
            <v/>
          </cell>
          <cell r="BK757" t="str">
            <v/>
          </cell>
          <cell r="BL757" t="str">
            <v/>
          </cell>
          <cell r="BM757" t="str">
            <v/>
          </cell>
          <cell r="BN757" t="str">
            <v/>
          </cell>
          <cell r="BO757" t="str">
            <v/>
          </cell>
          <cell r="BP757" t="str">
            <v/>
          </cell>
          <cell r="BQ757" t="str">
            <v/>
          </cell>
          <cell r="BR757" t="str">
            <v/>
          </cell>
          <cell r="BS757" t="str">
            <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A757"/>
          <cell r="CB757">
            <v>4</v>
          </cell>
          <cell r="CC757"/>
          <cell r="CD757" t="str">
            <v>นายเทพโยธิน พันธง</v>
          </cell>
          <cell r="CE757">
            <v>243064</v>
          </cell>
          <cell r="CF757">
            <v>243258</v>
          </cell>
          <cell r="CG757"/>
          <cell r="CH757"/>
          <cell r="CI757"/>
          <cell r="CJ757"/>
          <cell r="CK757"/>
          <cell r="CL757"/>
          <cell r="CM757"/>
          <cell r="CN757"/>
          <cell r="CO757"/>
        </row>
        <row r="758">
          <cell r="B758">
            <v>2228</v>
          </cell>
          <cell r="C758">
            <v>754</v>
          </cell>
          <cell r="D758"/>
          <cell r="E758"/>
          <cell r="F758"/>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R758"/>
          <cell r="S758" t="str">
            <v>แขวงเชียงใหม่</v>
          </cell>
          <cell r="T758" t="str">
            <v>ผบ13005</v>
          </cell>
          <cell r="U758">
            <v>2559</v>
          </cell>
          <cell r="V758" t="str">
            <v>ผบ1812</v>
          </cell>
          <cell r="W758">
            <v>2560</v>
          </cell>
          <cell r="X758"/>
          <cell r="Y758"/>
          <cell r="Z758"/>
          <cell r="AA758">
            <v>18</v>
          </cell>
          <cell r="AB758">
            <v>4</v>
          </cell>
          <cell r="AC758">
            <v>2560</v>
          </cell>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cell r="CA758"/>
          <cell r="CB758"/>
          <cell r="CC758"/>
          <cell r="CD758"/>
          <cell r="CE758"/>
          <cell r="CF758"/>
          <cell r="CG758"/>
          <cell r="CH758"/>
          <cell r="CI758"/>
          <cell r="CJ758"/>
          <cell r="CK758"/>
          <cell r="CL758"/>
          <cell r="CM758"/>
          <cell r="CN758"/>
          <cell r="CO758"/>
        </row>
        <row r="759">
          <cell r="B759">
            <v>2229</v>
          </cell>
          <cell r="C759">
            <v>755</v>
          </cell>
          <cell r="D759"/>
          <cell r="E759"/>
          <cell r="F759"/>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O759"/>
          <cell r="P759"/>
          <cell r="Q759"/>
          <cell r="R759"/>
          <cell r="S759" t="str">
            <v>แขวงเชียงใหม่</v>
          </cell>
          <cell r="T759"/>
          <cell r="U759"/>
          <cell r="V759" t="str">
            <v>ผบ.8958</v>
          </cell>
          <cell r="W759">
            <v>2557</v>
          </cell>
          <cell r="X759"/>
          <cell r="Y759"/>
          <cell r="Z759"/>
          <cell r="AA759"/>
          <cell r="AB759"/>
          <cell r="AC759"/>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 xml:space="preserve"> </v>
          </cell>
          <cell r="BC759" t="str">
            <v/>
          </cell>
          <cell r="BD759" t="str">
            <v/>
          </cell>
          <cell r="BE759" t="str">
            <v/>
          </cell>
          <cell r="BF759" t="str">
            <v/>
          </cell>
          <cell r="BG759" t="str">
            <v/>
          </cell>
          <cell r="BH759" t="str">
            <v/>
          </cell>
          <cell r="BI759" t="str">
            <v/>
          </cell>
          <cell r="BJ759" t="str">
            <v/>
          </cell>
          <cell r="BK759" t="str">
            <v/>
          </cell>
          <cell r="BL759" t="str">
            <v/>
          </cell>
          <cell r="BM759" t="str">
            <v/>
          </cell>
          <cell r="BN759" t="str">
            <v/>
          </cell>
          <cell r="BO759" t="str">
            <v/>
          </cell>
          <cell r="BP759" t="str">
            <v/>
          </cell>
          <cell r="BQ759" t="str">
            <v/>
          </cell>
          <cell r="BR759" t="str">
            <v/>
          </cell>
          <cell r="BS759" t="str">
            <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A759"/>
          <cell r="CB759"/>
          <cell r="CC759"/>
          <cell r="CD759" t="str">
            <v>นางสาวชนัดดา รอดกระแสร์</v>
          </cell>
          <cell r="CE759"/>
          <cell r="CF759"/>
          <cell r="CG759"/>
          <cell r="CH759"/>
          <cell r="CI759"/>
          <cell r="CJ759"/>
          <cell r="CK759"/>
          <cell r="CL759"/>
          <cell r="CM759"/>
          <cell r="CN759"/>
          <cell r="CO759"/>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X760"/>
          <cell r="Y760"/>
          <cell r="Z760"/>
          <cell r="AA760">
            <v>28</v>
          </cell>
          <cell r="AB760">
            <v>11</v>
          </cell>
          <cell r="AC760">
            <v>2565</v>
          </cell>
          <cell r="AD760"/>
          <cell r="AE760"/>
          <cell r="AF760"/>
          <cell r="AG760"/>
          <cell r="AH760"/>
          <cell r="AI760"/>
          <cell r="AJ760"/>
          <cell r="AK760"/>
          <cell r="AL760"/>
          <cell r="AM760"/>
          <cell r="AN760"/>
          <cell r="AO760"/>
          <cell r="AP760"/>
          <cell r="AQ760"/>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t="str">
            <v/>
          </cell>
          <cell r="BO760" t="str">
            <v/>
          </cell>
          <cell r="BP760" t="str">
            <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A760"/>
          <cell r="CB760">
            <v>1</v>
          </cell>
          <cell r="CC760"/>
          <cell r="CD760"/>
          <cell r="CE760"/>
          <cell r="CF760"/>
          <cell r="CG760"/>
          <cell r="CH760"/>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cell r="CC761"/>
          <cell r="CD761"/>
          <cell r="CE761"/>
          <cell r="CF761"/>
          <cell r="CG761"/>
          <cell r="CH761"/>
          <cell r="CI761"/>
          <cell r="CJ761"/>
          <cell r="CK761"/>
          <cell r="CL761"/>
          <cell r="CM761"/>
          <cell r="CN761"/>
          <cell r="CO761"/>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cell r="CB762"/>
          <cell r="CC762"/>
          <cell r="CD762"/>
          <cell r="CE762"/>
          <cell r="CF762"/>
          <cell r="CG762"/>
          <cell r="CH762"/>
          <cell r="CI762"/>
          <cell r="CJ762"/>
          <cell r="CK762"/>
          <cell r="CL762"/>
          <cell r="CM762"/>
          <cell r="CN762"/>
          <cell r="CO762"/>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t="str">
            <v/>
          </cell>
          <cell r="BD763" t="str">
            <v/>
          </cell>
          <cell r="BE763" t="str">
            <v/>
          </cell>
          <cell r="BF763" t="str">
            <v/>
          </cell>
          <cell r="BG763" t="str">
            <v/>
          </cell>
          <cell r="BH763" t="str">
            <v/>
          </cell>
          <cell r="BI763" t="str">
            <v/>
          </cell>
          <cell r="BJ763" t="str">
            <v/>
          </cell>
          <cell r="BK763" t="str">
            <v/>
          </cell>
          <cell r="BL763" t="str">
            <v/>
          </cell>
          <cell r="BM763" t="str">
            <v/>
          </cell>
          <cell r="BN763" t="str">
            <v/>
          </cell>
          <cell r="BO763" t="str">
            <v/>
          </cell>
          <cell r="BP763" t="str">
            <v/>
          </cell>
          <cell r="BQ763" t="str">
            <v/>
          </cell>
          <cell r="BR763" t="str">
            <v/>
          </cell>
          <cell r="BS763" t="str">
            <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t="str">
            <v/>
          </cell>
          <cell r="BO764" t="str">
            <v/>
          </cell>
          <cell r="BP764" t="str">
            <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AR766"/>
          <cell r="AS766"/>
          <cell r="AT766"/>
          <cell r="AU766"/>
          <cell r="AV766"/>
          <cell r="AW766"/>
          <cell r="AX766"/>
          <cell r="AY766"/>
          <cell r="AZ766"/>
          <cell r="BA766"/>
          <cell r="BB766"/>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cell r="BW766"/>
          <cell r="BX766"/>
          <cell r="BY766"/>
          <cell r="CB766"/>
          <cell r="CC766"/>
          <cell r="CD766"/>
          <cell r="CI766"/>
          <cell r="CJ766"/>
          <cell r="CK766"/>
          <cell r="CL766"/>
          <cell r="CM766"/>
          <cell r="CN766"/>
          <cell r="CO766"/>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cell r="CC767"/>
          <cell r="CD767"/>
          <cell r="CE767"/>
          <cell r="CF767"/>
          <cell r="CG767"/>
          <cell r="CH767"/>
          <cell r="CI767"/>
          <cell r="CJ767"/>
          <cell r="CK767"/>
          <cell r="CL767"/>
          <cell r="CM767"/>
          <cell r="CN767"/>
          <cell r="CO767"/>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AR769"/>
          <cell r="AS769"/>
          <cell r="AT769"/>
          <cell r="AU769"/>
          <cell r="AV769"/>
          <cell r="AW769"/>
          <cell r="AX769"/>
          <cell r="AY769"/>
          <cell r="AZ769"/>
          <cell r="BA769"/>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cell r="CD769"/>
          <cell r="CI769"/>
          <cell r="CJ769"/>
          <cell r="CK769"/>
          <cell r="CL769"/>
          <cell r="CM769"/>
          <cell r="CN769"/>
          <cell r="CO769"/>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คำสั่งสืบทรัพย์วันที่ 25/04/2566//สืบแล้ว รายงานผลสืบวันที่ 13/11/2566</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A770"/>
          <cell r="CB770">
            <v>2</v>
          </cell>
          <cell r="CC770"/>
          <cell r="CD770"/>
          <cell r="CE770"/>
          <cell r="CF770"/>
          <cell r="CG770"/>
          <cell r="CH770"/>
          <cell r="CI770"/>
          <cell r="CJ770"/>
          <cell r="CK770"/>
          <cell r="CL770"/>
          <cell r="CM770"/>
          <cell r="CN770"/>
          <cell r="CO770"/>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t="str">
            <v/>
          </cell>
          <cell r="BO771" t="str">
            <v/>
          </cell>
          <cell r="BP771" t="str">
            <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AH773"/>
          <cell r="AI773"/>
          <cell r="AJ773"/>
          <cell r="AK773"/>
          <cell r="AL773"/>
          <cell r="AM773"/>
          <cell r="AN773"/>
          <cell r="AO773"/>
          <cell r="AP773"/>
          <cell r="AQ773"/>
          <cell r="AR773"/>
          <cell r="AS773"/>
          <cell r="AT773"/>
          <cell r="AU773"/>
          <cell r="AV773"/>
          <cell r="AW773"/>
          <cell r="AX773"/>
          <cell r="AY773"/>
          <cell r="AZ773"/>
          <cell r="BA773"/>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t="str">
            <v/>
          </cell>
          <cell r="BO773" t="str">
            <v/>
          </cell>
          <cell r="BP773" t="str">
            <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A773"/>
          <cell r="CB773">
            <v>1</v>
          </cell>
          <cell r="CD773"/>
          <cell r="CE773"/>
          <cell r="CF773"/>
          <cell r="CG773"/>
          <cell r="CH773"/>
          <cell r="CI773"/>
          <cell r="CJ773"/>
          <cell r="CL773"/>
          <cell r="CM773"/>
          <cell r="CN773"/>
          <cell r="CO773"/>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R774"/>
          <cell r="S774" t="str">
            <v>แขวงเชียงใหม่</v>
          </cell>
          <cell r="T774" t="str">
            <v>ผบE5354</v>
          </cell>
          <cell r="U774">
            <v>2565</v>
          </cell>
          <cell r="V774" t="str">
            <v>ผบE8533</v>
          </cell>
          <cell r="W774">
            <v>2565</v>
          </cell>
          <cell r="X774"/>
          <cell r="Y774"/>
          <cell r="Z774"/>
          <cell r="AA774">
            <v>29</v>
          </cell>
          <cell r="AB774">
            <v>11</v>
          </cell>
          <cell r="AC774">
            <v>2565</v>
          </cell>
          <cell r="AD774"/>
          <cell r="AE774"/>
          <cell r="AF774"/>
          <cell r="AG774"/>
          <cell r="AH774"/>
          <cell r="AI774"/>
          <cell r="AJ774"/>
          <cell r="AK774"/>
          <cell r="AL774"/>
          <cell r="AM774"/>
          <cell r="AN774"/>
          <cell r="AO774"/>
          <cell r="AP774"/>
          <cell r="AQ774"/>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t="str">
            <v/>
          </cell>
          <cell r="BO774" t="str">
            <v/>
          </cell>
          <cell r="BP774" t="str">
            <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A774"/>
          <cell r="CB774">
            <v>4</v>
          </cell>
          <cell r="CC774"/>
          <cell r="CD774" t="str">
            <v>นางสาวเบ็ญจวรรณ วันชุ่ม</v>
          </cell>
          <cell r="CE774"/>
          <cell r="CF774"/>
          <cell r="CG774"/>
          <cell r="CH774"/>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AA775"/>
          <cell r="AB775"/>
          <cell r="AC775"/>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t="str">
            <v/>
          </cell>
          <cell r="BO775" t="str">
            <v/>
          </cell>
          <cell r="BP775" t="str">
            <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A775"/>
          <cell r="CB775">
            <v>4</v>
          </cell>
          <cell r="CC775"/>
          <cell r="CD775"/>
          <cell r="CE775"/>
          <cell r="CF775"/>
          <cell r="CG775"/>
          <cell r="CH775"/>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A776"/>
          <cell r="CB776">
            <v>2</v>
          </cell>
          <cell r="CC776"/>
          <cell r="CD776" t="str">
            <v>นางสาวรัตติกาล หอมแก่นจันทร์</v>
          </cell>
          <cell r="CE776"/>
          <cell r="CF776"/>
          <cell r="CG776"/>
          <cell r="CH776"/>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A777"/>
          <cell r="CB777">
            <v>3</v>
          </cell>
          <cell r="CC777"/>
          <cell r="CD777" t="str">
            <v>นางสาวนัษฐภรณ์ วงษ์เวียน</v>
          </cell>
          <cell r="CE777"/>
          <cell r="CF777"/>
          <cell r="CG777"/>
          <cell r="CH777"/>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X778"/>
          <cell r="Y778"/>
          <cell r="Z778"/>
          <cell r="AA778">
            <v>12</v>
          </cell>
          <cell r="AB778">
            <v>5</v>
          </cell>
          <cell r="AC778">
            <v>2562</v>
          </cell>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t="str">
            <v/>
          </cell>
          <cell r="BO778" t="str">
            <v/>
          </cell>
          <cell r="BP778" t="str">
            <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A778"/>
          <cell r="CB778">
            <v>6</v>
          </cell>
          <cell r="CC778"/>
          <cell r="CD778" t="str">
            <v>นายทวี อนันต๊ะ</v>
          </cell>
          <cell r="CE778"/>
          <cell r="CF778"/>
          <cell r="CG778"/>
          <cell r="CH778"/>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X779"/>
          <cell r="Y779"/>
          <cell r="Z779"/>
          <cell r="AA779">
            <v>23</v>
          </cell>
          <cell r="AB779">
            <v>8</v>
          </cell>
          <cell r="AC779">
            <v>2564</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A779"/>
          <cell r="CB779">
            <v>4</v>
          </cell>
          <cell r="CC779"/>
          <cell r="CD779" t="str">
            <v>นางกชชวรรณ อาภาภัทรฐานิต</v>
          </cell>
          <cell r="CE779"/>
          <cell r="CF779"/>
          <cell r="CG779"/>
          <cell r="CH779"/>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AA780"/>
          <cell r="AB780"/>
          <cell r="AC780"/>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A780"/>
          <cell r="CB780">
            <v>3</v>
          </cell>
          <cell r="CC780"/>
          <cell r="CD780" t="str">
            <v>นายชัยณรงค์ วงษาปัดนา</v>
          </cell>
          <cell r="CE780"/>
          <cell r="CF780"/>
          <cell r="CG780"/>
          <cell r="CH780"/>
        </row>
        <row r="781">
          <cell r="B781">
            <v>2252</v>
          </cell>
          <cell r="C781">
            <v>777</v>
          </cell>
          <cell r="D781"/>
          <cell r="E781"/>
          <cell r="F781"/>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cell r="BC781"/>
          <cell r="BD781"/>
          <cell r="BE781"/>
          <cell r="BF781"/>
          <cell r="BG781"/>
          <cell r="BH781"/>
          <cell r="BI781"/>
          <cell r="BJ781"/>
          <cell r="BK781"/>
          <cell r="BL781"/>
          <cell r="BM781"/>
          <cell r="BN781"/>
          <cell r="BO781"/>
          <cell r="BP781"/>
          <cell r="BQ781"/>
          <cell r="BR781"/>
          <cell r="BS781"/>
          <cell r="BT781" t="str">
            <v>นางจิรพรรณ ยง</v>
          </cell>
          <cell r="BU781">
            <v>883265010011</v>
          </cell>
          <cell r="BV781"/>
          <cell r="BW781"/>
          <cell r="BX781"/>
          <cell r="BY781"/>
          <cell r="BZ781"/>
          <cell r="CA781"/>
          <cell r="CB781"/>
          <cell r="CC781"/>
          <cell r="CD781"/>
          <cell r="CE781"/>
          <cell r="CF781"/>
          <cell r="CG781"/>
          <cell r="CH781"/>
          <cell r="CP781"/>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K782"/>
          <cell r="L782" t="str">
            <v>หางดง</v>
          </cell>
          <cell r="M782" t="str">
            <v>เชียงใหม่ 3</v>
          </cell>
          <cell r="N782">
            <v>8</v>
          </cell>
          <cell r="O782"/>
          <cell r="P782"/>
          <cell r="Q782"/>
          <cell r="R782"/>
          <cell r="S782" t="str">
            <v>แขวงเชียงใหม่</v>
          </cell>
          <cell r="T782"/>
          <cell r="U782"/>
          <cell r="V782" t="str">
            <v>ผบE8518</v>
          </cell>
          <cell r="W782">
            <v>2565</v>
          </cell>
          <cell r="X782"/>
          <cell r="Y782"/>
          <cell r="Z782"/>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cell r="BV782"/>
          <cell r="BW782"/>
          <cell r="BX782"/>
          <cell r="BY782"/>
          <cell r="BZ782"/>
          <cell r="CA782"/>
          <cell r="CB782"/>
          <cell r="CC782"/>
          <cell r="CD782"/>
          <cell r="CE782"/>
          <cell r="CF782"/>
          <cell r="CG782"/>
          <cell r="CH782"/>
          <cell r="CI782"/>
          <cell r="CJ782"/>
          <cell r="CK782"/>
          <cell r="CL782"/>
          <cell r="CM782"/>
          <cell r="CN782"/>
          <cell r="CO782"/>
          <cell r="CP782"/>
        </row>
        <row r="783">
          <cell r="B783">
            <v>2255</v>
          </cell>
          <cell r="C783">
            <v>779</v>
          </cell>
          <cell r="D783">
            <v>7</v>
          </cell>
          <cell r="E783">
            <v>9</v>
          </cell>
          <cell r="F783">
            <v>2566</v>
          </cell>
          <cell r="G783">
            <v>822053004682</v>
          </cell>
          <cell r="H783" t="str">
            <v>นางสาว</v>
          </cell>
          <cell r="I783" t="str">
            <v>กัญญา</v>
          </cell>
          <cell r="J783" t="str">
            <v>แซ่กัง</v>
          </cell>
          <cell r="K783"/>
          <cell r="L783" t="str">
            <v>สารภี</v>
          </cell>
          <cell r="M783" t="str">
            <v>เชียงใหม่ 3</v>
          </cell>
          <cell r="N783">
            <v>8</v>
          </cell>
          <cell r="O783"/>
          <cell r="P783"/>
          <cell r="Q783"/>
          <cell r="R783"/>
          <cell r="S783" t="str">
            <v>แขวงเชียงใหม่</v>
          </cell>
          <cell r="T783"/>
          <cell r="U783"/>
          <cell r="V783" t="str">
            <v>ผบE794</v>
          </cell>
          <cell r="W783">
            <v>2566</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cell r="BV783"/>
          <cell r="BW783"/>
          <cell r="BX783"/>
          <cell r="BY783"/>
          <cell r="BZ783"/>
          <cell r="CA783"/>
          <cell r="CB783"/>
          <cell r="CC783"/>
          <cell r="CD783"/>
          <cell r="CE783"/>
          <cell r="CF783"/>
          <cell r="CG783"/>
          <cell r="CH783"/>
          <cell r="CI783"/>
          <cell r="CJ783"/>
          <cell r="CK783"/>
          <cell r="CL783"/>
          <cell r="CM783"/>
          <cell r="CN783"/>
          <cell r="CO783"/>
        </row>
        <row r="784">
          <cell r="B784">
            <v>2256</v>
          </cell>
          <cell r="C784">
            <v>780</v>
          </cell>
          <cell r="D784">
            <v>7</v>
          </cell>
          <cell r="E784">
            <v>9</v>
          </cell>
          <cell r="F784">
            <v>2566</v>
          </cell>
          <cell r="G784">
            <v>800060316216</v>
          </cell>
          <cell r="H784" t="str">
            <v>นาย</v>
          </cell>
          <cell r="I784" t="str">
            <v>เกรียงไกร</v>
          </cell>
          <cell r="J784" t="str">
            <v>คำแสน</v>
          </cell>
          <cell r="K784"/>
          <cell r="L784" t="str">
            <v>แม่วาง</v>
          </cell>
          <cell r="M784" t="str">
            <v>เชียงใหม่ 3</v>
          </cell>
          <cell r="N784">
            <v>8</v>
          </cell>
          <cell r="O784"/>
          <cell r="P784"/>
          <cell r="Q784"/>
          <cell r="R784"/>
          <cell r="S784" t="str">
            <v>แขวงเชียงใหม่</v>
          </cell>
          <cell r="T784"/>
          <cell r="U784"/>
          <cell r="V784" t="str">
            <v>ผบ.3888</v>
          </cell>
          <cell r="W784">
            <v>2555</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cell r="BV784"/>
          <cell r="BW784"/>
          <cell r="BX784"/>
          <cell r="BY784"/>
          <cell r="BZ784"/>
          <cell r="CA784"/>
          <cell r="CB784"/>
          <cell r="CC784"/>
          <cell r="CD784"/>
          <cell r="CE784"/>
          <cell r="CF784"/>
          <cell r="CG784"/>
          <cell r="CH784"/>
          <cell r="CI784"/>
          <cell r="CJ784"/>
          <cell r="CK784"/>
          <cell r="CL784"/>
          <cell r="CM784"/>
          <cell r="CN784"/>
          <cell r="CO784"/>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K785"/>
          <cell r="L785" t="str">
            <v>แม่วาง</v>
          </cell>
          <cell r="M785" t="str">
            <v>เชียงใหม่ 3</v>
          </cell>
          <cell r="N785">
            <v>8</v>
          </cell>
          <cell r="O785"/>
          <cell r="P785"/>
          <cell r="Q785"/>
          <cell r="R785"/>
          <cell r="S785" t="str">
            <v>แขวงเชียงใหม่</v>
          </cell>
          <cell r="T785"/>
          <cell r="U785"/>
          <cell r="V785" t="str">
            <v>ผบE1951</v>
          </cell>
          <cell r="W785">
            <v>2563</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cell r="BV785"/>
          <cell r="BW785"/>
          <cell r="BX785"/>
          <cell r="BY785"/>
          <cell r="BZ785"/>
          <cell r="CA785"/>
          <cell r="CB785"/>
          <cell r="CC785"/>
          <cell r="CD785"/>
          <cell r="CE785"/>
          <cell r="CF785"/>
          <cell r="CG785"/>
          <cell r="CH785"/>
          <cell r="CI785"/>
          <cell r="CJ785"/>
          <cell r="CK785"/>
          <cell r="CL785"/>
          <cell r="CM785"/>
          <cell r="CN785"/>
          <cell r="CO785"/>
        </row>
        <row r="786">
          <cell r="B786">
            <v>2258</v>
          </cell>
          <cell r="C786">
            <v>782</v>
          </cell>
          <cell r="D786"/>
          <cell r="E786"/>
          <cell r="F786"/>
          <cell r="G786">
            <v>800059946361</v>
          </cell>
          <cell r="H786" t="str">
            <v>นาย</v>
          </cell>
          <cell r="I786" t="str">
            <v>วรินทร์นวัต</v>
          </cell>
          <cell r="J786" t="str">
            <v>อัชฌาสุตานันท์</v>
          </cell>
          <cell r="K786"/>
          <cell r="L786"/>
          <cell r="M786" t="str">
            <v>เชียงใหม่ 3</v>
          </cell>
          <cell r="N786">
            <v>8</v>
          </cell>
          <cell r="O786"/>
          <cell r="P786"/>
          <cell r="Q786"/>
          <cell r="R786"/>
          <cell r="S786" t="str">
            <v>จังหวัดเชียงใหม่</v>
          </cell>
          <cell r="T786"/>
          <cell r="U786"/>
          <cell r="V786" t="str">
            <v>ผบE1198</v>
          </cell>
          <cell r="W786">
            <v>2565</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cell r="BV786"/>
          <cell r="BW786"/>
          <cell r="BX786"/>
          <cell r="BY786"/>
          <cell r="BZ786"/>
          <cell r="CA786"/>
          <cell r="CB786"/>
          <cell r="CC786"/>
          <cell r="CD786"/>
          <cell r="CE786"/>
          <cell r="CF786"/>
          <cell r="CG786"/>
          <cell r="CH786"/>
          <cell r="CI786"/>
          <cell r="CJ786"/>
          <cell r="CK786"/>
          <cell r="CL786"/>
          <cell r="CM786"/>
          <cell r="CN786"/>
          <cell r="CO786"/>
        </row>
        <row r="787">
          <cell r="B787">
            <v>2259</v>
          </cell>
          <cell r="C787">
            <v>783</v>
          </cell>
          <cell r="D787">
            <v>24</v>
          </cell>
          <cell r="E787">
            <v>5</v>
          </cell>
          <cell r="F787">
            <v>2566</v>
          </cell>
          <cell r="G787">
            <v>800049845228</v>
          </cell>
          <cell r="H787" t="str">
            <v>กลุ่มเครดิตยูเนี่ยมตำบลโปงทุ่ง</v>
          </cell>
          <cell r="I787"/>
          <cell r="J787"/>
          <cell r="K787"/>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X787"/>
          <cell r="Y787"/>
          <cell r="Z787"/>
          <cell r="AA787">
            <v>8</v>
          </cell>
          <cell r="AB787">
            <v>9</v>
          </cell>
          <cell r="AC787">
            <v>2563</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cell r="CB787"/>
          <cell r="CC787"/>
          <cell r="CD787"/>
          <cell r="CE787"/>
          <cell r="CF787"/>
          <cell r="CG787"/>
          <cell r="CH787"/>
          <cell r="CI787"/>
          <cell r="CJ787"/>
          <cell r="CK787"/>
          <cell r="CL787"/>
          <cell r="CM787"/>
          <cell r="CN787"/>
          <cell r="CO787"/>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cell r="CB788"/>
          <cell r="CC788"/>
          <cell r="CD788"/>
          <cell r="CE788"/>
          <cell r="CF788"/>
          <cell r="CG788"/>
          <cell r="CH788"/>
          <cell r="CI788"/>
          <cell r="CJ788"/>
          <cell r="CK788"/>
          <cell r="CL788"/>
          <cell r="CM788"/>
          <cell r="CN788"/>
          <cell r="CO788"/>
        </row>
        <row r="789">
          <cell r="B789">
            <v>2261</v>
          </cell>
          <cell r="C789">
            <v>785</v>
          </cell>
          <cell r="D789"/>
          <cell r="E789"/>
          <cell r="F789"/>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Q789"/>
          <cell r="R789"/>
          <cell r="S789" t="str">
            <v>แขวงเชียงใหม่</v>
          </cell>
          <cell r="T789" t="str">
            <v>ผบE5686</v>
          </cell>
          <cell r="U789">
            <v>2564</v>
          </cell>
          <cell r="V789" t="str">
            <v>ผบE5197</v>
          </cell>
          <cell r="W789">
            <v>2565</v>
          </cell>
          <cell r="X789"/>
          <cell r="Y789"/>
          <cell r="Z789"/>
          <cell r="AA789">
            <v>25</v>
          </cell>
          <cell r="AB789">
            <v>7</v>
          </cell>
          <cell r="AC789">
            <v>2565</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t="str">
            <v/>
          </cell>
          <cell r="BD789" t="str">
            <v/>
          </cell>
          <cell r="BE789" t="str">
            <v/>
          </cell>
          <cell r="BF789" t="str">
            <v/>
          </cell>
          <cell r="BG789" t="str">
            <v/>
          </cell>
          <cell r="BH789" t="str">
            <v/>
          </cell>
          <cell r="BI789" t="str">
            <v/>
          </cell>
          <cell r="BJ789" t="str">
            <v/>
          </cell>
          <cell r="BK789" t="str">
            <v/>
          </cell>
          <cell r="BL789" t="str">
            <v/>
          </cell>
          <cell r="BM789" t="str">
            <v/>
          </cell>
          <cell r="BN789" t="str">
            <v/>
          </cell>
          <cell r="BO789" t="str">
            <v/>
          </cell>
          <cell r="BP789" t="str">
            <v/>
          </cell>
          <cell r="BQ789" t="str">
            <v/>
          </cell>
          <cell r="BR789" t="str">
            <v/>
          </cell>
          <cell r="BS789" t="str">
            <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cell r="CA789"/>
          <cell r="CB789"/>
          <cell r="CC789"/>
          <cell r="CD789"/>
          <cell r="CE789"/>
          <cell r="CF789"/>
          <cell r="CG789"/>
          <cell r="CH789"/>
          <cell r="CI789"/>
          <cell r="CJ789"/>
          <cell r="CK789"/>
          <cell r="CL789"/>
          <cell r="CM789"/>
          <cell r="CN789"/>
          <cell r="CO789"/>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A790"/>
          <cell r="CB790">
            <v>4</v>
          </cell>
          <cell r="CC790"/>
          <cell r="CD790"/>
          <cell r="CE790"/>
          <cell r="CF790"/>
          <cell r="CG790"/>
          <cell r="CH790"/>
          <cell r="CI790"/>
          <cell r="CJ790"/>
          <cell r="CK790"/>
          <cell r="CL790"/>
          <cell r="CM790"/>
          <cell r="CN790"/>
          <cell r="CO790"/>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t="str">
            <v/>
          </cell>
          <cell r="BO791" t="str">
            <v/>
          </cell>
          <cell r="BP791" t="str">
            <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A791"/>
          <cell r="CB791">
            <v>3</v>
          </cell>
          <cell r="CC791"/>
          <cell r="CD791"/>
          <cell r="CE791"/>
          <cell r="CF791"/>
          <cell r="CG791"/>
          <cell r="CH791"/>
          <cell r="CI791"/>
          <cell r="CJ791"/>
          <cell r="CK791"/>
          <cell r="CL791"/>
          <cell r="CM791"/>
          <cell r="CN791"/>
          <cell r="CO791"/>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t="str">
            <v/>
          </cell>
          <cell r="BO792" t="str">
            <v/>
          </cell>
          <cell r="BP792" t="str">
            <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A792"/>
          <cell r="CB792">
            <v>5</v>
          </cell>
          <cell r="CC792"/>
          <cell r="CD792"/>
          <cell r="CE792"/>
          <cell r="CF792"/>
          <cell r="CG792"/>
          <cell r="CH792"/>
          <cell r="CI792"/>
          <cell r="CJ792"/>
          <cell r="CK792"/>
          <cell r="CL792"/>
          <cell r="CM792"/>
          <cell r="CN792"/>
          <cell r="CO792"/>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t="str">
            <v/>
          </cell>
          <cell r="BO793" t="str">
            <v/>
          </cell>
          <cell r="BP793" t="str">
            <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A793"/>
          <cell r="CB793">
            <v>3</v>
          </cell>
          <cell r="CC793"/>
          <cell r="CD793"/>
          <cell r="CE793"/>
          <cell r="CF793"/>
          <cell r="CG793"/>
          <cell r="CH793"/>
          <cell r="CI793"/>
          <cell r="CJ793"/>
          <cell r="CK793"/>
          <cell r="CL793"/>
          <cell r="CM793"/>
          <cell r="CN793"/>
          <cell r="CO793"/>
        </row>
        <row r="794">
          <cell r="B794">
            <v>2266</v>
          </cell>
          <cell r="C794">
            <v>790</v>
          </cell>
          <cell r="D794"/>
          <cell r="E794"/>
          <cell r="F794"/>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A794"/>
          <cell r="CB794">
            <v>4</v>
          </cell>
          <cell r="CC794"/>
          <cell r="CD794"/>
          <cell r="CE794"/>
          <cell r="CF794"/>
          <cell r="CG794"/>
          <cell r="CH794"/>
          <cell r="CI794"/>
          <cell r="CJ794"/>
          <cell r="CK794"/>
          <cell r="CL794"/>
          <cell r="CM794"/>
          <cell r="CN794"/>
          <cell r="CO794"/>
        </row>
        <row r="795">
          <cell r="B795">
            <v>2267</v>
          </cell>
          <cell r="C795">
            <v>791</v>
          </cell>
          <cell r="D795"/>
          <cell r="E795"/>
          <cell r="F795"/>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A795"/>
          <cell r="CB795">
            <v>2</v>
          </cell>
          <cell r="CC795"/>
          <cell r="CD795"/>
          <cell r="CE795"/>
          <cell r="CF795"/>
          <cell r="CG795"/>
          <cell r="CH795"/>
          <cell r="CI795"/>
          <cell r="CJ795"/>
          <cell r="CK795"/>
          <cell r="CL795"/>
          <cell r="CM795"/>
          <cell r="CN795"/>
          <cell r="CO795"/>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t="str">
            <v/>
          </cell>
          <cell r="BO796" t="str">
            <v/>
          </cell>
          <cell r="BP796" t="str">
            <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A796"/>
          <cell r="CB796">
            <v>2</v>
          </cell>
          <cell r="CC796"/>
          <cell r="CD796"/>
          <cell r="CE796"/>
          <cell r="CF796"/>
          <cell r="CG796"/>
          <cell r="CH796"/>
          <cell r="CI796"/>
          <cell r="CJ796"/>
          <cell r="CK796"/>
          <cell r="CL796"/>
          <cell r="CM796"/>
          <cell r="CN796"/>
          <cell r="CO796"/>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t="str">
            <v/>
          </cell>
          <cell r="BO797" t="str">
            <v/>
          </cell>
          <cell r="BP797" t="str">
            <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A797"/>
          <cell r="CB797">
            <v>3</v>
          </cell>
          <cell r="CC797"/>
          <cell r="CD797"/>
          <cell r="CE797"/>
          <cell r="CF797"/>
          <cell r="CG797"/>
          <cell r="CH797"/>
          <cell r="CI797"/>
          <cell r="CJ797"/>
          <cell r="CK797"/>
          <cell r="CL797"/>
          <cell r="CM797"/>
          <cell r="CN797"/>
          <cell r="CO797"/>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X798"/>
          <cell r="Y798"/>
          <cell r="Z798"/>
          <cell r="AA798">
            <v>28</v>
          </cell>
          <cell r="AB798">
            <v>10</v>
          </cell>
          <cell r="AC798">
            <v>2562</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 สืบแล้วรายงานผลวันที่ 8/12/2566</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A798"/>
          <cell r="CB798">
            <v>5</v>
          </cell>
          <cell r="CC798" t="str">
            <v>ลลิตา</v>
          </cell>
          <cell r="CD798"/>
          <cell r="CE798"/>
          <cell r="CF798"/>
          <cell r="CG798"/>
          <cell r="CH798"/>
          <cell r="CI798"/>
          <cell r="CJ798"/>
          <cell r="CK798"/>
          <cell r="CL798"/>
          <cell r="CM798"/>
          <cell r="CN798"/>
          <cell r="CO798"/>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A799"/>
          <cell r="CB799">
            <v>4</v>
          </cell>
          <cell r="CC799"/>
          <cell r="CD799"/>
          <cell r="CE799"/>
          <cell r="CF799"/>
          <cell r="CG799"/>
          <cell r="CH799"/>
          <cell r="CI799"/>
          <cell r="CJ799"/>
          <cell r="CK799"/>
          <cell r="CL799"/>
          <cell r="CM799"/>
          <cell r="CN799"/>
          <cell r="CO799"/>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A800"/>
          <cell r="CB800">
            <v>3</v>
          </cell>
          <cell r="CC800"/>
          <cell r="CD800"/>
          <cell r="CE800"/>
          <cell r="CF800"/>
          <cell r="CG800"/>
          <cell r="CH800"/>
          <cell r="CI800"/>
          <cell r="CJ800"/>
          <cell r="CK800"/>
          <cell r="CL800"/>
          <cell r="CM800"/>
          <cell r="CN800"/>
          <cell r="CO800"/>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Q801"/>
          <cell r="R801"/>
          <cell r="S801" t="str">
            <v>จังหวัดเทิง</v>
          </cell>
          <cell r="T801" t="str">
            <v>ผบ.1962</v>
          </cell>
          <cell r="U801">
            <v>2562</v>
          </cell>
          <cell r="V801" t="str">
            <v>ผบ2403</v>
          </cell>
          <cell r="W801">
            <v>2562</v>
          </cell>
          <cell r="X801">
            <v>25</v>
          </cell>
          <cell r="Y801">
            <v>12</v>
          </cell>
          <cell r="Z801">
            <v>2562</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cell r="CA801"/>
          <cell r="CB801"/>
          <cell r="CC801"/>
          <cell r="CD801"/>
          <cell r="CE801"/>
          <cell r="CF801"/>
          <cell r="CG801"/>
          <cell r="CH801"/>
          <cell r="CI801"/>
          <cell r="CJ801"/>
          <cell r="CK801"/>
          <cell r="CL801"/>
          <cell r="CM801"/>
          <cell r="CN801"/>
          <cell r="CO801"/>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t="str">
            <v/>
          </cell>
          <cell r="BO802" t="str">
            <v/>
          </cell>
          <cell r="BP802" t="str">
            <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A802"/>
          <cell r="CB802">
            <v>2</v>
          </cell>
          <cell r="CC802"/>
          <cell r="CD802"/>
          <cell r="CE802"/>
          <cell r="CF802"/>
          <cell r="CG802"/>
          <cell r="CH802"/>
          <cell r="CI802"/>
          <cell r="CJ802"/>
          <cell r="CK802"/>
          <cell r="CL802"/>
          <cell r="CM802"/>
          <cell r="CN802"/>
          <cell r="CO802"/>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P803"/>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A803"/>
          <cell r="CB803">
            <v>1</v>
          </cell>
          <cell r="CC803"/>
          <cell r="CD803"/>
          <cell r="CE803"/>
          <cell r="CF803"/>
          <cell r="CG803"/>
          <cell r="CH803"/>
          <cell r="CI803"/>
          <cell r="CJ803"/>
          <cell r="CK803"/>
          <cell r="CL803"/>
          <cell r="CM803"/>
          <cell r="CN803"/>
          <cell r="CO803"/>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A804"/>
          <cell r="CB804">
            <v>2</v>
          </cell>
          <cell r="CC804"/>
          <cell r="CD804"/>
          <cell r="CE804"/>
          <cell r="CF804"/>
          <cell r="CG804"/>
          <cell r="CH804"/>
          <cell r="CI804"/>
          <cell r="CJ804"/>
          <cell r="CK804"/>
          <cell r="CL804"/>
          <cell r="CM804"/>
          <cell r="CN804"/>
          <cell r="CO804"/>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X805"/>
          <cell r="Y805"/>
          <cell r="Z805"/>
          <cell r="AA805">
            <v>29</v>
          </cell>
          <cell r="AB805">
            <v>8</v>
          </cell>
          <cell r="AC805">
            <v>2565</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A805"/>
          <cell r="CB805">
            <v>5</v>
          </cell>
          <cell r="CC805"/>
          <cell r="CD805"/>
          <cell r="CE805"/>
          <cell r="CF805"/>
          <cell r="CG805"/>
          <cell r="CH805"/>
          <cell r="CI805"/>
          <cell r="CJ805"/>
          <cell r="CK805"/>
          <cell r="CL805"/>
          <cell r="CM805"/>
          <cell r="CN805"/>
          <cell r="CO805"/>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X806"/>
          <cell r="Y806"/>
          <cell r="Z806"/>
          <cell r="AA806">
            <v>28</v>
          </cell>
          <cell r="AB806">
            <v>8</v>
          </cell>
          <cell r="AC806">
            <v>2566</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A806"/>
          <cell r="CB806"/>
          <cell r="CC806" t="str">
            <v>ปฎิยุทธ์</v>
          </cell>
          <cell r="CD806"/>
          <cell r="CE806"/>
          <cell r="CF806"/>
          <cell r="CG806"/>
          <cell r="CH806"/>
          <cell r="CI806"/>
          <cell r="CJ806"/>
          <cell r="CK806"/>
          <cell r="CL806"/>
          <cell r="CM806"/>
          <cell r="CN806"/>
          <cell r="CO806"/>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X807"/>
          <cell r="Y807"/>
          <cell r="Z807"/>
          <cell r="AA807">
            <v>8</v>
          </cell>
          <cell r="AB807">
            <v>6</v>
          </cell>
          <cell r="AC807">
            <v>2562</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cell r="CA807"/>
          <cell r="CB807"/>
          <cell r="CC807"/>
          <cell r="CD807"/>
          <cell r="CE807"/>
          <cell r="CF807"/>
          <cell r="CG807"/>
          <cell r="CH807"/>
          <cell r="CI807"/>
          <cell r="CJ807"/>
          <cell r="CK807"/>
          <cell r="CL807"/>
          <cell r="CM807"/>
          <cell r="CN807"/>
          <cell r="CO807"/>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A808"/>
          <cell r="CB808">
            <v>5</v>
          </cell>
          <cell r="CC808"/>
          <cell r="CD808"/>
          <cell r="CE808"/>
          <cell r="CF808"/>
          <cell r="CG808"/>
          <cell r="CH808"/>
          <cell r="CI808"/>
          <cell r="CJ808"/>
          <cell r="CK808"/>
          <cell r="CL808"/>
          <cell r="CM808"/>
          <cell r="CN808"/>
          <cell r="CO808"/>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X809"/>
          <cell r="Y809"/>
          <cell r="Z809"/>
          <cell r="AA809">
            <v>14</v>
          </cell>
          <cell r="AB809">
            <v>2</v>
          </cell>
          <cell r="AC809">
            <v>2565</v>
          </cell>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cell r="CA809"/>
          <cell r="CB809"/>
          <cell r="CC809"/>
          <cell r="CD809"/>
          <cell r="CE809"/>
          <cell r="CF809"/>
          <cell r="CG809"/>
          <cell r="CH809"/>
          <cell r="CI809"/>
          <cell r="CJ809"/>
          <cell r="CK809"/>
          <cell r="CL809"/>
          <cell r="CM809"/>
          <cell r="CN809"/>
          <cell r="CO809"/>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X810"/>
          <cell r="Y810"/>
          <cell r="Z810"/>
          <cell r="AA810">
            <v>7</v>
          </cell>
          <cell r="AB810">
            <v>8</v>
          </cell>
          <cell r="AC810">
            <v>2566</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t="str">
            <v/>
          </cell>
          <cell r="BO810" t="str">
            <v/>
          </cell>
          <cell r="BP810" t="str">
            <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cell r="CA810"/>
          <cell r="CB810"/>
          <cell r="CC810"/>
          <cell r="CD810"/>
          <cell r="CE810"/>
          <cell r="CF810"/>
          <cell r="CG810"/>
          <cell r="CH810"/>
          <cell r="CI810"/>
          <cell r="CJ810"/>
          <cell r="CK810"/>
          <cell r="CL810"/>
          <cell r="CM810"/>
          <cell r="CN810"/>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N811"/>
          <cell r="O811" t="str">
            <v>ธนาคารประชาชน</v>
          </cell>
          <cell r="P811" t="str">
            <v>1.บุคคลค้ำประกัน</v>
          </cell>
          <cell r="Q811"/>
          <cell r="R811"/>
          <cell r="S811" t="str">
            <v>จังหวัดน่าน สาขาปัว</v>
          </cell>
          <cell r="T811" t="str">
            <v>ผบ.1120</v>
          </cell>
          <cell r="U811">
            <v>2562</v>
          </cell>
          <cell r="V811" t="str">
            <v>ผบ1296</v>
          </cell>
          <cell r="W811">
            <v>2562</v>
          </cell>
          <cell r="X811"/>
          <cell r="Y811"/>
          <cell r="Z811"/>
          <cell r="AA811">
            <v>21</v>
          </cell>
          <cell r="AB811">
            <v>10</v>
          </cell>
          <cell r="AC811">
            <v>2562</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cell r="CA811"/>
          <cell r="CB811"/>
          <cell r="CC811"/>
          <cell r="CD811"/>
          <cell r="CE811"/>
          <cell r="CF811"/>
          <cell r="CG811"/>
          <cell r="CH811"/>
          <cell r="CI811"/>
          <cell r="CJ811"/>
          <cell r="CK811"/>
          <cell r="CL811"/>
          <cell r="CM811"/>
          <cell r="CN811"/>
          <cell r="CO811"/>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X812"/>
          <cell r="Y812"/>
          <cell r="Z812"/>
          <cell r="AA812">
            <v>20</v>
          </cell>
          <cell r="AB812">
            <v>10</v>
          </cell>
          <cell r="AC812">
            <v>2563</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cell r="CA812"/>
          <cell r="CB812"/>
          <cell r="CC812"/>
          <cell r="CD812"/>
          <cell r="CE812"/>
          <cell r="CF812"/>
          <cell r="CG812"/>
          <cell r="CH812"/>
          <cell r="CI812"/>
          <cell r="CJ812"/>
          <cell r="CK812"/>
          <cell r="CL812"/>
          <cell r="CM812"/>
          <cell r="CN812"/>
          <cell r="CO812"/>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AA813"/>
          <cell r="AB813"/>
          <cell r="AC813"/>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cell r="CA813"/>
          <cell r="CB813"/>
          <cell r="CC813"/>
          <cell r="CD813"/>
          <cell r="CE813"/>
          <cell r="CF813"/>
          <cell r="CG813"/>
          <cell r="CH813"/>
          <cell r="CI813"/>
          <cell r="CJ813"/>
          <cell r="CK813"/>
          <cell r="CL813"/>
          <cell r="CM813"/>
          <cell r="CN813"/>
          <cell r="CO813"/>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cell r="CA814"/>
          <cell r="CB814"/>
          <cell r="CC814"/>
          <cell r="CD814"/>
          <cell r="CE814"/>
          <cell r="CF814"/>
          <cell r="CG814"/>
          <cell r="CH814"/>
          <cell r="CI814"/>
          <cell r="CJ814"/>
          <cell r="CK814"/>
          <cell r="CL814"/>
          <cell r="CM814"/>
          <cell r="CN814"/>
          <cell r="CO814"/>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P815"/>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cell r="CA815"/>
          <cell r="CB815"/>
          <cell r="CC815"/>
          <cell r="CD815"/>
          <cell r="CE815"/>
          <cell r="CF815"/>
          <cell r="CG815"/>
          <cell r="CH815"/>
          <cell r="CI815"/>
          <cell r="CJ815"/>
          <cell r="CK815"/>
          <cell r="CL815"/>
          <cell r="CM815"/>
          <cell r="CN815"/>
          <cell r="CO815"/>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cell r="CA816"/>
          <cell r="CB816"/>
          <cell r="CC816"/>
          <cell r="CD816"/>
          <cell r="CE816"/>
          <cell r="CF816"/>
          <cell r="CG816"/>
          <cell r="CH816"/>
          <cell r="CI816"/>
          <cell r="CJ816"/>
          <cell r="CK816"/>
          <cell r="CL816"/>
          <cell r="CM816"/>
          <cell r="CN816"/>
          <cell r="CO816"/>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cell r="CA817"/>
          <cell r="CB817"/>
          <cell r="CC817"/>
          <cell r="CD817"/>
          <cell r="CE817"/>
          <cell r="CF817"/>
          <cell r="CG817"/>
          <cell r="CH817"/>
          <cell r="CI817"/>
          <cell r="CJ817"/>
          <cell r="CK817"/>
          <cell r="CL817"/>
          <cell r="CM817"/>
          <cell r="CN817"/>
          <cell r="CO817"/>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X818"/>
          <cell r="Y818"/>
          <cell r="Z818"/>
          <cell r="AA818">
            <v>30</v>
          </cell>
          <cell r="AB818">
            <v>1</v>
          </cell>
          <cell r="AC818">
            <v>2566</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cell r="CA818"/>
          <cell r="CB818"/>
          <cell r="CC818"/>
          <cell r="CD818"/>
          <cell r="CE818"/>
          <cell r="CF818"/>
          <cell r="CG818"/>
          <cell r="CH818"/>
          <cell r="CI818"/>
          <cell r="CJ818"/>
          <cell r="CK818"/>
          <cell r="CL818"/>
          <cell r="CM818"/>
          <cell r="CN818"/>
          <cell r="CO818"/>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อยู่ระหว่างรอคัดภาพลักษณ์เพื่อรายงาน//รายงานผล1/4/2567//</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cell r="CA819"/>
          <cell r="CB819"/>
          <cell r="CC819"/>
          <cell r="CD819"/>
          <cell r="CE819"/>
          <cell r="CF819"/>
          <cell r="CG819"/>
          <cell r="CH819"/>
          <cell r="CI819"/>
          <cell r="CJ819"/>
          <cell r="CK819"/>
          <cell r="CL819"/>
          <cell r="CM819"/>
          <cell r="CN819"/>
          <cell r="CO819"/>
        </row>
        <row r="820">
          <cell r="B820">
            <v>2293</v>
          </cell>
          <cell r="C820">
            <v>816</v>
          </cell>
          <cell r="D820">
            <v>7</v>
          </cell>
          <cell r="E820">
            <v>9</v>
          </cell>
          <cell r="F820">
            <v>2566</v>
          </cell>
          <cell r="G820">
            <v>863053736089</v>
          </cell>
          <cell r="H820"/>
          <cell r="I820" t="str">
            <v>กองทุนหมู่บ้านน้ำแพร่ ม.2ต.ตลาดขวัญ</v>
          </cell>
          <cell r="J820"/>
          <cell r="K820"/>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str">
            <v xml:space="preserve">กองทุนหมู่บ้านน้ำแพร่ ม.2ต.ตลาดขวัญ </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A820"/>
          <cell r="CB820">
            <v>13</v>
          </cell>
          <cell r="CC820"/>
          <cell r="CD820"/>
          <cell r="CE820"/>
          <cell r="CF820"/>
          <cell r="CG820"/>
          <cell r="CH820"/>
          <cell r="CI820"/>
          <cell r="CJ820"/>
          <cell r="CK820"/>
          <cell r="CL820"/>
          <cell r="CM820"/>
          <cell r="CN820"/>
          <cell r="CO820"/>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X821"/>
          <cell r="Y821"/>
          <cell r="Z821"/>
          <cell r="AA821">
            <v>4</v>
          </cell>
          <cell r="AB821">
            <v>7</v>
          </cell>
          <cell r="AC821">
            <v>2566</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cell r="CA821"/>
          <cell r="CB821"/>
          <cell r="CC821"/>
          <cell r="CD821"/>
          <cell r="CE821"/>
          <cell r="CF821"/>
          <cell r="CG821"/>
          <cell r="CH821"/>
          <cell r="CI821"/>
          <cell r="CJ821"/>
          <cell r="CK821"/>
          <cell r="CL821"/>
          <cell r="CM821"/>
          <cell r="CN821"/>
          <cell r="CO821"/>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X822"/>
          <cell r="Y822"/>
          <cell r="Z822"/>
          <cell r="AA822">
            <v>18</v>
          </cell>
          <cell r="AB822">
            <v>8</v>
          </cell>
          <cell r="AC822">
            <v>2565</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cell r="CA823"/>
          <cell r="CB823"/>
          <cell r="CC823"/>
          <cell r="CD823"/>
          <cell r="CE823"/>
          <cell r="CF823"/>
          <cell r="CG823"/>
          <cell r="CH823"/>
          <cell r="CI823"/>
          <cell r="CJ823"/>
          <cell r="CK823"/>
          <cell r="CL823"/>
          <cell r="CM823"/>
          <cell r="CN823"/>
          <cell r="CO823"/>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X824"/>
          <cell r="Y824"/>
          <cell r="Z824"/>
          <cell r="AA824">
            <v>3</v>
          </cell>
          <cell r="AB824">
            <v>5</v>
          </cell>
          <cell r="AC824">
            <v>2566</v>
          </cell>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18/3/2567 อยู่ระหว่างรอคัดภาพลักษณ์เพื่อรายงาน//รายงานผลสืบ18/10/2567</v>
          </cell>
          <cell r="BC824" t="str">
            <v/>
          </cell>
          <cell r="BD824" t="str">
            <v/>
          </cell>
          <cell r="BE824" t="str">
            <v/>
          </cell>
          <cell r="BF824" t="str">
            <v/>
          </cell>
          <cell r="BG824" t="str">
            <v/>
          </cell>
          <cell r="BH824" t="str">
            <v/>
          </cell>
          <cell r="BI824" t="str">
            <v/>
          </cell>
          <cell r="BJ824" t="str">
            <v/>
          </cell>
          <cell r="BK824" t="str">
            <v/>
          </cell>
          <cell r="BL824" t="str">
            <v/>
          </cell>
          <cell r="BM824" t="str">
            <v/>
          </cell>
          <cell r="BN824" t="str">
            <v/>
          </cell>
          <cell r="BO824" t="str">
            <v/>
          </cell>
          <cell r="BP824" t="str">
            <v/>
          </cell>
          <cell r="BQ824" t="str">
            <v/>
          </cell>
          <cell r="BR824" t="str">
            <v/>
          </cell>
          <cell r="BS824" t="str">
            <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cell r="CA824"/>
          <cell r="CB824"/>
          <cell r="CC824"/>
          <cell r="CD824"/>
          <cell r="CE824"/>
          <cell r="CF824"/>
          <cell r="CG824"/>
          <cell r="CH824"/>
          <cell r="CI824"/>
          <cell r="CJ824"/>
          <cell r="CK824"/>
          <cell r="CL824"/>
          <cell r="CM824"/>
          <cell r="CN824"/>
          <cell r="CO824"/>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X825"/>
          <cell r="Y825"/>
          <cell r="Z825"/>
          <cell r="AA825">
            <v>21</v>
          </cell>
          <cell r="AB825">
            <v>11</v>
          </cell>
          <cell r="AC825">
            <v>2565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cell r="CA825"/>
          <cell r="CB825"/>
          <cell r="CC825"/>
          <cell r="CD825"/>
          <cell r="CE825"/>
          <cell r="CF825"/>
          <cell r="CG825"/>
          <cell r="CH825"/>
          <cell r="CI825"/>
          <cell r="CJ825"/>
          <cell r="CK825"/>
          <cell r="CL825"/>
          <cell r="CM825"/>
          <cell r="CN825"/>
          <cell r="CO825"/>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X826"/>
          <cell r="Y826"/>
          <cell r="Z826"/>
          <cell r="AA826">
            <v>23</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t="str">
            <v>รายงานสืบ 18/3/2567</v>
          </cell>
          <cell r="BC826" t="str">
            <v/>
          </cell>
          <cell r="BD826" t="str">
            <v/>
          </cell>
          <cell r="BE826" t="str">
            <v/>
          </cell>
          <cell r="BF826" t="str">
            <v/>
          </cell>
          <cell r="BG826" t="str">
            <v/>
          </cell>
          <cell r="BH826" t="str">
            <v/>
          </cell>
          <cell r="BI826" t="str">
            <v/>
          </cell>
          <cell r="BJ826" t="str">
            <v/>
          </cell>
          <cell r="BK826" t="str">
            <v/>
          </cell>
          <cell r="BL826" t="str">
            <v/>
          </cell>
          <cell r="BM826" t="str">
            <v/>
          </cell>
          <cell r="BN826" t="str">
            <v/>
          </cell>
          <cell r="BO826" t="str">
            <v/>
          </cell>
          <cell r="BP826" t="str">
            <v/>
          </cell>
          <cell r="BQ826" t="str">
            <v/>
          </cell>
          <cell r="BR826" t="str">
            <v/>
          </cell>
          <cell r="BS826" t="str">
            <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cell r="CA826"/>
          <cell r="CB826"/>
          <cell r="CC826"/>
          <cell r="CD826"/>
          <cell r="CE826"/>
          <cell r="CF826"/>
          <cell r="CG826"/>
          <cell r="CH826"/>
          <cell r="CI826"/>
          <cell r="CJ826"/>
          <cell r="CK826"/>
          <cell r="CL826"/>
          <cell r="CM826"/>
          <cell r="CN826"/>
          <cell r="CO826"/>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X827"/>
          <cell r="Y827"/>
          <cell r="Z827"/>
          <cell r="AA827">
            <v>4</v>
          </cell>
          <cell r="AB827">
            <v>10</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t="str">
            <v/>
          </cell>
          <cell r="BD827" t="str">
            <v/>
          </cell>
          <cell r="BE827" t="str">
            <v/>
          </cell>
          <cell r="BF827" t="str">
            <v/>
          </cell>
          <cell r="BG827" t="str">
            <v/>
          </cell>
          <cell r="BH827" t="str">
            <v/>
          </cell>
          <cell r="BI827" t="str">
            <v/>
          </cell>
          <cell r="BJ827" t="str">
            <v/>
          </cell>
          <cell r="BK827" t="str">
            <v/>
          </cell>
          <cell r="BL827" t="str">
            <v/>
          </cell>
          <cell r="BM827" t="str">
            <v/>
          </cell>
          <cell r="BN827" t="str">
            <v/>
          </cell>
          <cell r="BO827" t="str">
            <v/>
          </cell>
          <cell r="BP827" t="str">
            <v/>
          </cell>
          <cell r="BQ827" t="str">
            <v/>
          </cell>
          <cell r="BR827" t="str">
            <v/>
          </cell>
          <cell r="BS827" t="str">
            <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cell r="CA827"/>
          <cell r="CB827"/>
          <cell r="CC827"/>
          <cell r="CD827"/>
          <cell r="CE827"/>
          <cell r="CF827"/>
          <cell r="CG827"/>
          <cell r="CH827"/>
          <cell r="CI827"/>
          <cell r="CJ827"/>
          <cell r="CK827"/>
          <cell r="CL827"/>
          <cell r="CM827"/>
          <cell r="CN827"/>
          <cell r="CO827"/>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t="str">
            <v/>
          </cell>
          <cell r="BD828" t="str">
            <v/>
          </cell>
          <cell r="BE828" t="str">
            <v/>
          </cell>
          <cell r="BF828" t="str">
            <v/>
          </cell>
          <cell r="BG828" t="str">
            <v/>
          </cell>
          <cell r="BH828" t="str">
            <v/>
          </cell>
          <cell r="BI828" t="str">
            <v/>
          </cell>
          <cell r="BJ828" t="str">
            <v/>
          </cell>
          <cell r="BK828" t="str">
            <v/>
          </cell>
          <cell r="BL828" t="str">
            <v/>
          </cell>
          <cell r="BM828" t="str">
            <v/>
          </cell>
          <cell r="BN828" t="str">
            <v/>
          </cell>
          <cell r="BO828" t="str">
            <v/>
          </cell>
          <cell r="BP828" t="str">
            <v/>
          </cell>
          <cell r="BQ828" t="str">
            <v/>
          </cell>
          <cell r="BR828" t="str">
            <v/>
          </cell>
          <cell r="BS828" t="str">
            <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cell r="CA828"/>
          <cell r="CB828"/>
          <cell r="CC828"/>
          <cell r="CD828"/>
          <cell r="CE828"/>
          <cell r="CF828"/>
          <cell r="CG828"/>
          <cell r="CH828"/>
          <cell r="CI828"/>
          <cell r="CJ828"/>
          <cell r="CK828"/>
          <cell r="CL828"/>
          <cell r="CM828"/>
          <cell r="CN828"/>
          <cell r="CO828"/>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X829"/>
          <cell r="Y829"/>
          <cell r="Z829"/>
          <cell r="AA829">
            <v>15</v>
          </cell>
          <cell r="AB829">
            <v>3</v>
          </cell>
          <cell r="AC829">
            <v>2566</v>
          </cell>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ลงผลสืบ 18/3/2567 อยู่ระหว่างรอคัดภาพลักษณ์เพื่อรายงาน</v>
          </cell>
          <cell r="BC829" t="str">
            <v/>
          </cell>
          <cell r="BD829" t="str">
            <v/>
          </cell>
          <cell r="BE829" t="str">
            <v/>
          </cell>
          <cell r="BF829" t="str">
            <v/>
          </cell>
          <cell r="BG829" t="str">
            <v/>
          </cell>
          <cell r="BH829" t="str">
            <v/>
          </cell>
          <cell r="BI829" t="str">
            <v/>
          </cell>
          <cell r="BJ829" t="str">
            <v/>
          </cell>
          <cell r="BK829" t="str">
            <v/>
          </cell>
          <cell r="BL829" t="str">
            <v/>
          </cell>
          <cell r="BM829" t="str">
            <v/>
          </cell>
          <cell r="BN829" t="str">
            <v/>
          </cell>
          <cell r="BO829" t="str">
            <v/>
          </cell>
          <cell r="BP829" t="str">
            <v/>
          </cell>
          <cell r="BQ829" t="str">
            <v/>
          </cell>
          <cell r="BR829" t="str">
            <v/>
          </cell>
          <cell r="BS829" t="str">
            <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cell r="CA829"/>
          <cell r="CB829"/>
          <cell r="CC829"/>
          <cell r="CD829"/>
          <cell r="CE829"/>
          <cell r="CF829"/>
          <cell r="CG829"/>
          <cell r="CH829"/>
          <cell r="CI829"/>
          <cell r="CJ829"/>
          <cell r="CK829"/>
          <cell r="CL829"/>
          <cell r="CM829"/>
          <cell r="CN829"/>
          <cell r="CO829"/>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t="str">
            <v/>
          </cell>
          <cell r="BD830" t="str">
            <v/>
          </cell>
          <cell r="BE830" t="str">
            <v/>
          </cell>
          <cell r="BF830" t="str">
            <v/>
          </cell>
          <cell r="BG830" t="str">
            <v/>
          </cell>
          <cell r="BH830" t="str">
            <v/>
          </cell>
          <cell r="BI830" t="str">
            <v/>
          </cell>
          <cell r="BJ830" t="str">
            <v/>
          </cell>
          <cell r="BK830" t="str">
            <v/>
          </cell>
          <cell r="BL830" t="str">
            <v/>
          </cell>
          <cell r="BM830" t="str">
            <v/>
          </cell>
          <cell r="BN830" t="str">
            <v/>
          </cell>
          <cell r="BO830" t="str">
            <v/>
          </cell>
          <cell r="BP830" t="str">
            <v/>
          </cell>
          <cell r="BQ830" t="str">
            <v/>
          </cell>
          <cell r="BR830" t="str">
            <v/>
          </cell>
          <cell r="BS830" t="str">
            <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cell r="CA830"/>
          <cell r="CB830"/>
          <cell r="CC830"/>
          <cell r="CD830"/>
          <cell r="CE830"/>
          <cell r="CF830"/>
          <cell r="CG830"/>
          <cell r="CH830"/>
          <cell r="CI830"/>
          <cell r="CJ830"/>
          <cell r="CK830"/>
          <cell r="CL830"/>
          <cell r="CM830"/>
          <cell r="CN830"/>
          <cell r="CO830"/>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cell r="CA831"/>
          <cell r="CB831"/>
          <cell r="CC831"/>
          <cell r="CD831"/>
          <cell r="CE831"/>
          <cell r="CF831"/>
          <cell r="CG831"/>
          <cell r="CH831"/>
          <cell r="CI831"/>
          <cell r="CJ831"/>
          <cell r="CK831"/>
          <cell r="CL831"/>
          <cell r="CM831"/>
          <cell r="CN831"/>
          <cell r="CO831"/>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O832"/>
          <cell r="P832" t="str">
            <v>1.บุคคลค้ำประกัน</v>
          </cell>
          <cell r="Q832"/>
          <cell r="R832"/>
          <cell r="S832" t="str">
            <v>แขวงเชียงใหม่</v>
          </cell>
          <cell r="T832" t="str">
            <v>ผบ.2544</v>
          </cell>
          <cell r="U832">
            <v>2563</v>
          </cell>
          <cell r="V832" t="str">
            <v>ผบ.4891</v>
          </cell>
          <cell r="W832">
            <v>2563</v>
          </cell>
          <cell r="X832"/>
          <cell r="Y832"/>
          <cell r="Z832"/>
          <cell r="AA832">
            <v>1</v>
          </cell>
          <cell r="AB832">
            <v>7</v>
          </cell>
          <cell r="AC832">
            <v>2566</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cell r="CA832"/>
          <cell r="CB832"/>
          <cell r="CC832"/>
          <cell r="CD832"/>
          <cell r="CE832"/>
          <cell r="CF832"/>
          <cell r="CG832"/>
          <cell r="CH832"/>
          <cell r="CI832"/>
          <cell r="CJ832"/>
          <cell r="CK832"/>
          <cell r="CL832"/>
          <cell r="CM832"/>
          <cell r="CN832"/>
          <cell r="CO832"/>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AA833"/>
          <cell r="AB833"/>
          <cell r="AC833"/>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cell r="CA833"/>
          <cell r="CB833"/>
          <cell r="CC833"/>
          <cell r="CD833"/>
          <cell r="CE833"/>
          <cell r="CF833"/>
          <cell r="CG833"/>
          <cell r="CH833"/>
          <cell r="CI833"/>
          <cell r="CJ833"/>
          <cell r="CK833"/>
          <cell r="CL833"/>
          <cell r="CM833"/>
          <cell r="CN833"/>
          <cell r="CO833"/>
        </row>
        <row r="834">
          <cell r="B834">
            <v>2307</v>
          </cell>
          <cell r="C834">
            <v>830</v>
          </cell>
          <cell r="D834"/>
          <cell r="E834"/>
          <cell r="F834"/>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X834"/>
          <cell r="Y834"/>
          <cell r="Z834"/>
          <cell r="AA834">
            <v>18</v>
          </cell>
          <cell r="AB834">
            <v>4</v>
          </cell>
          <cell r="AC834">
            <v>2566</v>
          </cell>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cell r="BC834">
            <v>1200</v>
          </cell>
          <cell r="BD834">
            <v>1</v>
          </cell>
          <cell r="BE834">
            <v>7</v>
          </cell>
          <cell r="BF834">
            <v>2567</v>
          </cell>
          <cell r="BG834">
            <v>0</v>
          </cell>
          <cell r="BH834" t="str">
            <v>-</v>
          </cell>
          <cell r="BI834" t="str">
            <v>-</v>
          </cell>
          <cell r="BJ834" t="str">
            <v>-</v>
          </cell>
          <cell r="BK834">
            <v>0</v>
          </cell>
          <cell r="BL834">
            <v>1135</v>
          </cell>
          <cell r="BM834">
            <v>0</v>
          </cell>
          <cell r="BN834" t="str">
            <v/>
          </cell>
          <cell r="BO834" t="str">
            <v/>
          </cell>
          <cell r="BP834" t="str">
            <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cell r="CA834"/>
          <cell r="CB834"/>
          <cell r="CC834"/>
          <cell r="CD834"/>
          <cell r="CE834"/>
          <cell r="CF834"/>
          <cell r="CG834"/>
          <cell r="CH834"/>
          <cell r="CI834"/>
          <cell r="CJ834"/>
          <cell r="CK834"/>
          <cell r="CL834"/>
          <cell r="CM834"/>
          <cell r="CN834"/>
          <cell r="CO834"/>
        </row>
        <row r="835">
          <cell r="B835">
            <v>2308</v>
          </cell>
          <cell r="C835">
            <v>831</v>
          </cell>
          <cell r="D835"/>
          <cell r="E835"/>
          <cell r="F835"/>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600</v>
          </cell>
          <cell r="BD835">
            <v>1</v>
          </cell>
          <cell r="BE835">
            <v>7</v>
          </cell>
          <cell r="BF835">
            <v>2567</v>
          </cell>
          <cell r="BG835">
            <v>0</v>
          </cell>
          <cell r="BH835" t="str">
            <v>-</v>
          </cell>
          <cell r="BI835" t="str">
            <v>-</v>
          </cell>
          <cell r="BJ835" t="str">
            <v>-</v>
          </cell>
          <cell r="BK835">
            <v>0</v>
          </cell>
          <cell r="BL835">
            <v>430</v>
          </cell>
          <cell r="BM835">
            <v>0</v>
          </cell>
          <cell r="BN835" t="str">
            <v/>
          </cell>
          <cell r="BO835" t="str">
            <v/>
          </cell>
          <cell r="BP835" t="str">
            <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cell r="CA835"/>
          <cell r="CB835"/>
          <cell r="CC835"/>
          <cell r="CD835"/>
          <cell r="CE835"/>
          <cell r="CF835"/>
          <cell r="CG835"/>
          <cell r="CH835"/>
          <cell r="CI835"/>
          <cell r="CJ835"/>
          <cell r="CK835"/>
          <cell r="CL835"/>
          <cell r="CM835"/>
          <cell r="CN835"/>
          <cell r="CO835"/>
        </row>
        <row r="836">
          <cell r="B836">
            <v>2309</v>
          </cell>
          <cell r="C836">
            <v>832</v>
          </cell>
          <cell r="D836"/>
          <cell r="E836"/>
          <cell r="F836"/>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cell r="CA836"/>
          <cell r="CB836"/>
          <cell r="CC836"/>
          <cell r="CD836"/>
          <cell r="CE836"/>
          <cell r="CF836"/>
          <cell r="CG836"/>
          <cell r="CH836"/>
          <cell r="CI836"/>
          <cell r="CJ836"/>
          <cell r="CK836"/>
          <cell r="CL836"/>
          <cell r="CM836"/>
          <cell r="CN836"/>
          <cell r="CO836"/>
        </row>
        <row r="837">
          <cell r="B837">
            <v>2310</v>
          </cell>
          <cell r="C837">
            <v>833</v>
          </cell>
          <cell r="D837"/>
          <cell r="E837"/>
          <cell r="F837"/>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X837"/>
          <cell r="Y837"/>
          <cell r="Z837"/>
          <cell r="AA837">
            <v>21</v>
          </cell>
          <cell r="AB837">
            <v>2</v>
          </cell>
          <cell r="AC837">
            <v>2566</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
          </cell>
          <cell r="BD837" t="str">
            <v/>
          </cell>
          <cell r="BE837" t="str">
            <v/>
          </cell>
          <cell r="BF837" t="str">
            <v/>
          </cell>
          <cell r="BG837" t="str">
            <v/>
          </cell>
          <cell r="BH837" t="str">
            <v/>
          </cell>
          <cell r="BI837" t="str">
            <v/>
          </cell>
          <cell r="BJ837" t="str">
            <v/>
          </cell>
          <cell r="BK837" t="str">
            <v/>
          </cell>
          <cell r="BL837" t="str">
            <v/>
          </cell>
          <cell r="BM837" t="str">
            <v/>
          </cell>
          <cell r="BN837" t="str">
            <v/>
          </cell>
          <cell r="BO837" t="str">
            <v/>
          </cell>
          <cell r="BP837" t="str">
            <v/>
          </cell>
          <cell r="BQ837" t="str">
            <v/>
          </cell>
          <cell r="BR837" t="str">
            <v/>
          </cell>
          <cell r="BS837" t="str">
            <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cell r="CA837"/>
          <cell r="CB837"/>
          <cell r="CC837"/>
          <cell r="CD837"/>
          <cell r="CE837"/>
          <cell r="CF837"/>
          <cell r="CG837"/>
          <cell r="CH837"/>
          <cell r="CI837"/>
          <cell r="CJ837"/>
          <cell r="CK837"/>
          <cell r="CL837"/>
          <cell r="CM837"/>
          <cell r="CN837"/>
          <cell r="CO837"/>
        </row>
        <row r="838">
          <cell r="B838">
            <v>2311</v>
          </cell>
          <cell r="C838">
            <v>834</v>
          </cell>
          <cell r="D838"/>
          <cell r="E838"/>
          <cell r="F838"/>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X838"/>
          <cell r="Y838"/>
          <cell r="Z838"/>
          <cell r="AA838">
            <v>4</v>
          </cell>
          <cell r="AB838">
            <v>4</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cell r="CB838"/>
          <cell r="CC838"/>
          <cell r="CD838"/>
          <cell r="CE838"/>
          <cell r="CF838"/>
          <cell r="CG838"/>
          <cell r="CH838"/>
          <cell r="CI838"/>
          <cell r="CJ838"/>
          <cell r="CK838"/>
          <cell r="CL838"/>
          <cell r="CM838"/>
          <cell r="CN838"/>
          <cell r="CO838"/>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Q839"/>
          <cell r="R839"/>
          <cell r="S839" t="str">
            <v>จังหวัดฮอด</v>
          </cell>
          <cell r="T839" t="str">
            <v>ผบ.955</v>
          </cell>
          <cell r="U839">
            <v>2560</v>
          </cell>
          <cell r="V839" t="str">
            <v>ผบ.28</v>
          </cell>
          <cell r="W839">
            <v>2561</v>
          </cell>
          <cell r="X839">
            <v>25</v>
          </cell>
          <cell r="Y839">
            <v>1</v>
          </cell>
          <cell r="Z839">
            <v>2561</v>
          </cell>
          <cell r="AA839"/>
          <cell r="AB839"/>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
          </cell>
          <cell r="BD839" t="str">
            <v/>
          </cell>
          <cell r="BE839" t="str">
            <v/>
          </cell>
          <cell r="BF839" t="str">
            <v/>
          </cell>
          <cell r="BG839" t="str">
            <v/>
          </cell>
          <cell r="BH839" t="str">
            <v/>
          </cell>
          <cell r="BI839" t="str">
            <v/>
          </cell>
          <cell r="BJ839" t="str">
            <v/>
          </cell>
          <cell r="BK839" t="str">
            <v/>
          </cell>
          <cell r="BL839" t="str">
            <v/>
          </cell>
          <cell r="BM839" t="str">
            <v/>
          </cell>
          <cell r="BN839" t="str">
            <v/>
          </cell>
          <cell r="BO839" t="str">
            <v/>
          </cell>
          <cell r="BP839" t="str">
            <v/>
          </cell>
          <cell r="BQ839" t="str">
            <v/>
          </cell>
          <cell r="BR839" t="str">
            <v/>
          </cell>
          <cell r="BS839" t="str">
            <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cell r="CA839"/>
          <cell r="CB839"/>
          <cell r="CC839"/>
          <cell r="CD839"/>
          <cell r="CE839"/>
          <cell r="CF839"/>
          <cell r="CG839"/>
          <cell r="CH839"/>
          <cell r="CI839"/>
          <cell r="CJ839"/>
          <cell r="CK839"/>
          <cell r="CL839"/>
          <cell r="CM839"/>
          <cell r="CN839"/>
          <cell r="CO839"/>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O840"/>
          <cell r="P840" t="str">
            <v>1.บุคคลค้ำประกัน</v>
          </cell>
          <cell r="Q840"/>
          <cell r="R840"/>
          <cell r="S840" t="str">
            <v>จังหวัดฮอด</v>
          </cell>
          <cell r="T840" t="str">
            <v>ผบ.1025</v>
          </cell>
          <cell r="U840">
            <v>2560</v>
          </cell>
          <cell r="V840" t="str">
            <v>ผบ.1153</v>
          </cell>
          <cell r="W840">
            <v>2560</v>
          </cell>
          <cell r="X840"/>
          <cell r="Y840"/>
          <cell r="Z840"/>
          <cell r="AA840">
            <v>27</v>
          </cell>
          <cell r="AB840">
            <v>12</v>
          </cell>
          <cell r="AC840">
            <v>2560</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cell r="CB840"/>
          <cell r="CC840"/>
          <cell r="CD840"/>
          <cell r="CE840"/>
          <cell r="CF840"/>
          <cell r="CG840"/>
          <cell r="CH840"/>
          <cell r="CI840"/>
          <cell r="CJ840"/>
          <cell r="CK840"/>
          <cell r="CL840"/>
          <cell r="CM840"/>
          <cell r="CN840"/>
          <cell r="CO840"/>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Q841"/>
          <cell r="R841"/>
          <cell r="S841" t="str">
            <v>จังหวัดฮอด</v>
          </cell>
          <cell r="T841" t="str">
            <v>ผบ.1469</v>
          </cell>
          <cell r="U841">
            <v>2559</v>
          </cell>
          <cell r="V841" t="str">
            <v>ผบ.105</v>
          </cell>
          <cell r="W841">
            <v>2560</v>
          </cell>
          <cell r="X841"/>
          <cell r="Y841"/>
          <cell r="Z841"/>
          <cell r="AA841">
            <v>6</v>
          </cell>
          <cell r="AB841">
            <v>3</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
          </cell>
          <cell r="BD841" t="str">
            <v/>
          </cell>
          <cell r="BE841" t="str">
            <v/>
          </cell>
          <cell r="BF841" t="str">
            <v/>
          </cell>
          <cell r="BG841" t="str">
            <v/>
          </cell>
          <cell r="BH841" t="str">
            <v/>
          </cell>
          <cell r="BI841" t="str">
            <v/>
          </cell>
          <cell r="BJ841" t="str">
            <v/>
          </cell>
          <cell r="BK841" t="str">
            <v/>
          </cell>
          <cell r="BL841" t="str">
            <v/>
          </cell>
          <cell r="BM841" t="str">
            <v/>
          </cell>
          <cell r="BN841" t="str">
            <v/>
          </cell>
          <cell r="BO841" t="str">
            <v/>
          </cell>
          <cell r="BP841" t="str">
            <v/>
          </cell>
          <cell r="BQ841" t="str">
            <v/>
          </cell>
          <cell r="BR841" t="str">
            <v/>
          </cell>
          <cell r="BS841" t="str">
            <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cell r="CA841"/>
          <cell r="CB841"/>
          <cell r="CC841"/>
          <cell r="CD841"/>
          <cell r="CE841"/>
          <cell r="CF841"/>
          <cell r="CG841"/>
          <cell r="CH841"/>
          <cell r="CI841"/>
          <cell r="CJ841"/>
          <cell r="CK841"/>
          <cell r="CL841"/>
          <cell r="CM841"/>
          <cell r="CN841"/>
          <cell r="CO841"/>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Q842"/>
          <cell r="R842"/>
          <cell r="S842" t="str">
            <v>จังหวัดฮอด</v>
          </cell>
          <cell r="T842" t="str">
            <v>ผบ.629</v>
          </cell>
          <cell r="U842">
            <v>2558</v>
          </cell>
          <cell r="V842" t="str">
            <v>ผบ.27</v>
          </cell>
          <cell r="W842">
            <v>2559</v>
          </cell>
          <cell r="X842"/>
          <cell r="Y842"/>
          <cell r="Z842"/>
          <cell r="AA842">
            <v>1</v>
          </cell>
          <cell r="AB842">
            <v>2</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cell r="CB842"/>
          <cell r="CC842"/>
          <cell r="CD842"/>
          <cell r="CE842"/>
          <cell r="CF842"/>
          <cell r="CG842"/>
          <cell r="CH842"/>
          <cell r="CI842"/>
          <cell r="CJ842"/>
          <cell r="CK842"/>
          <cell r="CL842"/>
          <cell r="CM842"/>
          <cell r="CN842"/>
          <cell r="CO842"/>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ผบ.433</v>
          </cell>
          <cell r="U843">
            <v>2561</v>
          </cell>
          <cell r="V843" t="str">
            <v>ผบ.890</v>
          </cell>
          <cell r="W843">
            <v>2561</v>
          </cell>
          <cell r="X843"/>
          <cell r="Y843"/>
          <cell r="Z843"/>
          <cell r="AA843">
            <v>28</v>
          </cell>
          <cell r="AB843">
            <v>8</v>
          </cell>
          <cell r="AC843">
            <v>2561</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cell r="CB843"/>
          <cell r="CC843"/>
          <cell r="CD843"/>
          <cell r="CE843"/>
          <cell r="CF843"/>
          <cell r="CG843"/>
          <cell r="CH843"/>
          <cell r="CI843"/>
          <cell r="CJ843"/>
          <cell r="CK843"/>
          <cell r="CL843"/>
          <cell r="CM843"/>
          <cell r="CN843"/>
          <cell r="CO843"/>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Q844"/>
          <cell r="R844"/>
          <cell r="S844" t="str">
            <v>จังหวัดฮอด</v>
          </cell>
          <cell r="T844" t="str">
            <v>ผบ.1269</v>
          </cell>
          <cell r="U844">
            <v>2559</v>
          </cell>
          <cell r="V844" t="str">
            <v>ผบ.1515</v>
          </cell>
          <cell r="W844">
            <v>2559</v>
          </cell>
          <cell r="X844"/>
          <cell r="Y844"/>
          <cell r="Z844"/>
          <cell r="AA844">
            <v>30</v>
          </cell>
          <cell r="AB844">
            <v>11</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1500</v>
          </cell>
          <cell r="BD844">
            <v>1</v>
          </cell>
          <cell r="BE844">
            <v>7</v>
          </cell>
          <cell r="BF844">
            <v>2567</v>
          </cell>
          <cell r="BG844">
            <v>0</v>
          </cell>
          <cell r="BH844" t="str">
            <v>-</v>
          </cell>
          <cell r="BI844" t="str">
            <v>-</v>
          </cell>
          <cell r="BJ844" t="str">
            <v>-</v>
          </cell>
          <cell r="BK844">
            <v>0</v>
          </cell>
          <cell r="BL844">
            <v>1530</v>
          </cell>
          <cell r="BM844">
            <v>0</v>
          </cell>
          <cell r="BN844" t="str">
            <v/>
          </cell>
          <cell r="BO844" t="str">
            <v/>
          </cell>
          <cell r="BP844" t="str">
            <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cell r="CA844"/>
          <cell r="CB844"/>
          <cell r="CC844"/>
          <cell r="CD844"/>
          <cell r="CE844"/>
          <cell r="CF844"/>
          <cell r="CG844"/>
          <cell r="CH844"/>
          <cell r="CI844"/>
          <cell r="CJ844"/>
          <cell r="CK844"/>
          <cell r="CL844"/>
          <cell r="CM844"/>
          <cell r="CN844"/>
          <cell r="CO844"/>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K845"/>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X845"/>
          <cell r="Y845"/>
          <cell r="Z845"/>
          <cell r="AA845">
            <v>14</v>
          </cell>
          <cell r="AB845">
            <v>6</v>
          </cell>
          <cell r="AC845">
            <v>2561</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A845"/>
          <cell r="CB845">
            <v>5</v>
          </cell>
          <cell r="CC845"/>
          <cell r="CD845"/>
          <cell r="CE845"/>
          <cell r="CF845"/>
          <cell r="CG845"/>
          <cell r="CH845"/>
          <cell r="CI845"/>
          <cell r="CJ845"/>
          <cell r="CK845"/>
          <cell r="CL845"/>
          <cell r="CM845"/>
          <cell r="CN845"/>
          <cell r="CO845"/>
        </row>
        <row r="846">
          <cell r="B846">
            <v>2319</v>
          </cell>
          <cell r="C846">
            <v>842</v>
          </cell>
          <cell r="D846">
            <v>30</v>
          </cell>
          <cell r="E846">
            <v>11</v>
          </cell>
          <cell r="F846">
            <v>2566</v>
          </cell>
          <cell r="G846">
            <v>800059760374</v>
          </cell>
          <cell r="H846" t="str">
            <v>นาง</v>
          </cell>
          <cell r="I846" t="str">
            <v>นรมน</v>
          </cell>
          <cell r="J846" t="str">
            <v>บุญทวี</v>
          </cell>
          <cell r="K846"/>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X846"/>
          <cell r="Y846"/>
          <cell r="Z846"/>
          <cell r="AA846">
            <v>30</v>
          </cell>
          <cell r="AB846">
            <v>8</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cell r="CA846"/>
          <cell r="CB846"/>
          <cell r="CC846"/>
          <cell r="CD846"/>
          <cell r="CE846"/>
          <cell r="CF846"/>
          <cell r="CG846"/>
          <cell r="CH846"/>
          <cell r="CI846"/>
          <cell r="CJ846"/>
          <cell r="CK846"/>
          <cell r="CL846"/>
          <cell r="CM846"/>
          <cell r="CN846"/>
          <cell r="CO846"/>
        </row>
        <row r="847">
          <cell r="B847">
            <v>2320</v>
          </cell>
          <cell r="C847">
            <v>843</v>
          </cell>
          <cell r="D847">
            <v>30</v>
          </cell>
          <cell r="E847">
            <v>11</v>
          </cell>
          <cell r="F847">
            <v>2566</v>
          </cell>
          <cell r="G847">
            <v>800039117679</v>
          </cell>
          <cell r="H847" t="str">
            <v>นาย</v>
          </cell>
          <cell r="I847" t="str">
            <v>วิชิต</v>
          </cell>
          <cell r="J847" t="str">
            <v>สมศักดิ์</v>
          </cell>
          <cell r="K847"/>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cell r="CA847"/>
          <cell r="CB847"/>
          <cell r="CC847"/>
          <cell r="CD847"/>
          <cell r="CE847"/>
          <cell r="CF847"/>
          <cell r="CG847"/>
          <cell r="CH847"/>
          <cell r="CI847"/>
          <cell r="CJ847"/>
          <cell r="CK847"/>
          <cell r="CL847"/>
          <cell r="CM847"/>
          <cell r="CN847"/>
          <cell r="CO847"/>
        </row>
        <row r="848">
          <cell r="B848">
            <v>2321</v>
          </cell>
          <cell r="C848">
            <v>844</v>
          </cell>
          <cell r="D848">
            <v>30</v>
          </cell>
          <cell r="E848">
            <v>11</v>
          </cell>
          <cell r="F848">
            <v>2566</v>
          </cell>
          <cell r="G848">
            <v>800050393365</v>
          </cell>
          <cell r="H848" t="str">
            <v>นาง</v>
          </cell>
          <cell r="I848" t="str">
            <v>เพียร</v>
          </cell>
          <cell r="J848" t="str">
            <v>ปิ่นงาม</v>
          </cell>
          <cell r="K848"/>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X848"/>
          <cell r="Y848"/>
          <cell r="Z848"/>
          <cell r="AA848">
            <v>27</v>
          </cell>
          <cell r="AB848">
            <v>1</v>
          </cell>
          <cell r="AC848">
            <v>2563</v>
          </cell>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cell r="CB848"/>
          <cell r="CC848"/>
          <cell r="CD848"/>
          <cell r="CE848"/>
          <cell r="CF848"/>
          <cell r="CG848"/>
          <cell r="CH848"/>
          <cell r="CI848"/>
          <cell r="CJ848"/>
          <cell r="CK848"/>
          <cell r="CL848"/>
          <cell r="CM848"/>
          <cell r="CN848"/>
          <cell r="CO848"/>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K849"/>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1200</v>
          </cell>
          <cell r="BD849">
            <v>5</v>
          </cell>
          <cell r="BE849">
            <v>7</v>
          </cell>
          <cell r="BF849">
            <v>2567</v>
          </cell>
          <cell r="BG849">
            <v>0</v>
          </cell>
          <cell r="BH849" t="str">
            <v>-</v>
          </cell>
          <cell r="BI849" t="str">
            <v>-</v>
          </cell>
          <cell r="BJ849" t="str">
            <v>-</v>
          </cell>
          <cell r="BK849">
            <v>0</v>
          </cell>
          <cell r="BL849">
            <v>840</v>
          </cell>
          <cell r="BM849">
            <v>0</v>
          </cell>
          <cell r="BN849" t="str">
            <v/>
          </cell>
          <cell r="BO849" t="str">
            <v/>
          </cell>
          <cell r="BP849" t="str">
            <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cell r="CA849"/>
          <cell r="CB849"/>
          <cell r="CC849"/>
          <cell r="CD849"/>
          <cell r="CE849"/>
          <cell r="CF849"/>
          <cell r="CG849"/>
          <cell r="CH849"/>
          <cell r="CI849"/>
          <cell r="CJ849"/>
          <cell r="CK849"/>
          <cell r="CL849"/>
          <cell r="CM849"/>
          <cell r="CN849"/>
          <cell r="CO849"/>
        </row>
        <row r="850">
          <cell r="B850">
            <v>2323</v>
          </cell>
          <cell r="C850">
            <v>846</v>
          </cell>
          <cell r="D850">
            <v>30</v>
          </cell>
          <cell r="E850">
            <v>11</v>
          </cell>
          <cell r="F850">
            <v>2566</v>
          </cell>
          <cell r="G850">
            <v>800057193693</v>
          </cell>
          <cell r="H850" t="str">
            <v>นางสาว</v>
          </cell>
          <cell r="I850" t="str">
            <v>กัลยา</v>
          </cell>
          <cell r="J850" t="str">
            <v>ทานา</v>
          </cell>
          <cell r="K850"/>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X850"/>
          <cell r="Y850"/>
          <cell r="Z850"/>
          <cell r="AA850">
            <v>29</v>
          </cell>
          <cell r="AB850">
            <v>10</v>
          </cell>
          <cell r="AC850">
            <v>2562</v>
          </cell>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1800</v>
          </cell>
          <cell r="BD850">
            <v>5</v>
          </cell>
          <cell r="BE850">
            <v>7</v>
          </cell>
          <cell r="BF850">
            <v>2567</v>
          </cell>
          <cell r="BG850">
            <v>0</v>
          </cell>
          <cell r="BH850" t="str">
            <v>-</v>
          </cell>
          <cell r="BI850" t="str">
            <v>-</v>
          </cell>
          <cell r="BJ850" t="str">
            <v>-</v>
          </cell>
          <cell r="BK850">
            <v>0</v>
          </cell>
          <cell r="BL850">
            <v>1210</v>
          </cell>
          <cell r="BM850">
            <v>0</v>
          </cell>
          <cell r="BN850" t="str">
            <v/>
          </cell>
          <cell r="BO850" t="str">
            <v/>
          </cell>
          <cell r="BP850" t="str">
            <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cell r="CA850"/>
          <cell r="CB850"/>
          <cell r="CC850"/>
          <cell r="CD850"/>
          <cell r="CE850"/>
          <cell r="CF850"/>
          <cell r="CG850"/>
          <cell r="CH850"/>
          <cell r="CI850"/>
          <cell r="CJ850"/>
          <cell r="CK850"/>
          <cell r="CL850"/>
          <cell r="CM850"/>
          <cell r="CN850"/>
          <cell r="CO850"/>
        </row>
        <row r="851">
          <cell r="B851">
            <v>2324</v>
          </cell>
          <cell r="C851">
            <v>847</v>
          </cell>
          <cell r="D851">
            <v>30</v>
          </cell>
          <cell r="E851">
            <v>11</v>
          </cell>
          <cell r="F851">
            <v>2566</v>
          </cell>
          <cell r="G851">
            <v>800055305414</v>
          </cell>
          <cell r="H851" t="str">
            <v>นาง</v>
          </cell>
          <cell r="I851" t="str">
            <v>มณีรัตน์</v>
          </cell>
          <cell r="J851" t="str">
            <v>ใจแก้ว</v>
          </cell>
          <cell r="K851"/>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X851"/>
          <cell r="Y851"/>
          <cell r="Z851"/>
          <cell r="AA851">
            <v>6</v>
          </cell>
          <cell r="AB851">
            <v>8</v>
          </cell>
          <cell r="AC851">
            <v>2563</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t="str">
            <v/>
          </cell>
          <cell r="BO851" t="str">
            <v/>
          </cell>
          <cell r="BP851" t="str">
            <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row>
        <row r="852">
          <cell r="B852">
            <v>2325</v>
          </cell>
          <cell r="C852">
            <v>848</v>
          </cell>
          <cell r="D852">
            <v>30</v>
          </cell>
          <cell r="E852">
            <v>11</v>
          </cell>
          <cell r="F852">
            <v>2566</v>
          </cell>
          <cell r="G852">
            <v>800051181066</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row>
        <row r="853">
          <cell r="B853">
            <v>2326</v>
          </cell>
          <cell r="C853">
            <v>849</v>
          </cell>
          <cell r="D853">
            <v>30</v>
          </cell>
          <cell r="E853">
            <v>11</v>
          </cell>
          <cell r="F853">
            <v>2566</v>
          </cell>
          <cell r="G853">
            <v>800056679601</v>
          </cell>
          <cell r="H853" t="str">
            <v>นาย</v>
          </cell>
          <cell r="I853" t="str">
            <v>แก้วมา</v>
          </cell>
          <cell r="J853" t="str">
            <v>กรรณิกา</v>
          </cell>
          <cell r="K853"/>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cell r="BC853">
            <v>1500</v>
          </cell>
          <cell r="BD853">
            <v>5</v>
          </cell>
          <cell r="BE853">
            <v>7</v>
          </cell>
          <cell r="BF853">
            <v>2567</v>
          </cell>
          <cell r="BG853">
            <v>0</v>
          </cell>
          <cell r="BH853" t="str">
            <v>-</v>
          </cell>
          <cell r="BI853" t="str">
            <v>-</v>
          </cell>
          <cell r="BJ853" t="str">
            <v>-</v>
          </cell>
          <cell r="BK853">
            <v>0</v>
          </cell>
          <cell r="BL853">
            <v>1100</v>
          </cell>
          <cell r="BM853">
            <v>0</v>
          </cell>
          <cell r="BN853" t="str">
            <v/>
          </cell>
          <cell r="BO853" t="str">
            <v/>
          </cell>
          <cell r="BP853" t="str">
            <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row>
        <row r="854">
          <cell r="B854">
            <v>2327</v>
          </cell>
          <cell r="C854">
            <v>850</v>
          </cell>
          <cell r="D854">
            <v>30</v>
          </cell>
          <cell r="E854">
            <v>11</v>
          </cell>
          <cell r="F854">
            <v>2566</v>
          </cell>
          <cell r="G854">
            <v>800073616990</v>
          </cell>
          <cell r="H854" t="str">
            <v>นางสาว</v>
          </cell>
          <cell r="I854" t="str">
            <v>น้ำฝน</v>
          </cell>
          <cell r="J854" t="str">
            <v>ยมแก้ว</v>
          </cell>
          <cell r="K854"/>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AA854"/>
          <cell r="AB854"/>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A854"/>
          <cell r="CB854">
            <v>6</v>
          </cell>
          <cell r="CC854"/>
          <cell r="CD854"/>
          <cell r="CE854"/>
          <cell r="CF854"/>
          <cell r="CG854"/>
          <cell r="CH854"/>
          <cell r="CI854"/>
          <cell r="CJ854"/>
          <cell r="CK854"/>
          <cell r="CL854"/>
          <cell r="CM854"/>
          <cell r="CN854"/>
          <cell r="CO854"/>
        </row>
        <row r="855">
          <cell r="B855">
            <v>2328</v>
          </cell>
          <cell r="C855">
            <v>851</v>
          </cell>
          <cell r="D855">
            <v>30</v>
          </cell>
          <cell r="E855">
            <v>11</v>
          </cell>
          <cell r="F855">
            <v>2566</v>
          </cell>
          <cell r="G855">
            <v>800094211508</v>
          </cell>
          <cell r="H855" t="str">
            <v>นาง</v>
          </cell>
          <cell r="I855" t="str">
            <v>พัทยา</v>
          </cell>
          <cell r="J855" t="str">
            <v>แซ่กือ</v>
          </cell>
          <cell r="K855"/>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v>900</v>
          </cell>
          <cell r="BD855">
            <v>5</v>
          </cell>
          <cell r="BE855">
            <v>7</v>
          </cell>
          <cell r="BF855">
            <v>2567</v>
          </cell>
          <cell r="BG855">
            <v>0</v>
          </cell>
          <cell r="BH855" t="str">
            <v>-</v>
          </cell>
          <cell r="BI855" t="str">
            <v>-</v>
          </cell>
          <cell r="BJ855" t="str">
            <v>-</v>
          </cell>
          <cell r="BK855">
            <v>0</v>
          </cell>
          <cell r="BL855">
            <v>630</v>
          </cell>
          <cell r="BM855">
            <v>0</v>
          </cell>
          <cell r="BN855" t="str">
            <v/>
          </cell>
          <cell r="BO855" t="str">
            <v/>
          </cell>
          <cell r="BP855" t="str">
            <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cell r="CA855"/>
          <cell r="CB855"/>
          <cell r="CC855"/>
          <cell r="CD855"/>
          <cell r="CE855"/>
          <cell r="CF855"/>
          <cell r="CG855"/>
          <cell r="CH855"/>
          <cell r="CI855"/>
          <cell r="CJ855"/>
          <cell r="CK855"/>
          <cell r="CL855"/>
          <cell r="CM855"/>
          <cell r="CN855"/>
          <cell r="CO855"/>
        </row>
        <row r="856">
          <cell r="B856">
            <v>2329</v>
          </cell>
          <cell r="C856">
            <v>852</v>
          </cell>
          <cell r="D856">
            <v>30</v>
          </cell>
          <cell r="E856">
            <v>11</v>
          </cell>
          <cell r="F856">
            <v>2566</v>
          </cell>
          <cell r="G856">
            <v>800062902088</v>
          </cell>
          <cell r="H856" t="str">
            <v>นาย</v>
          </cell>
          <cell r="I856" t="str">
            <v>เสงี่ยม</v>
          </cell>
          <cell r="J856" t="str">
            <v>ใจมั่น</v>
          </cell>
          <cell r="K856"/>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1800</v>
          </cell>
          <cell r="BD856">
            <v>5</v>
          </cell>
          <cell r="BE856">
            <v>7</v>
          </cell>
          <cell r="BF856">
            <v>2567</v>
          </cell>
          <cell r="BG856">
            <v>0</v>
          </cell>
          <cell r="BH856" t="str">
            <v>-</v>
          </cell>
          <cell r="BI856" t="str">
            <v>-</v>
          </cell>
          <cell r="BJ856" t="str">
            <v>-</v>
          </cell>
          <cell r="BK856">
            <v>0</v>
          </cell>
          <cell r="BL856">
            <v>1210</v>
          </cell>
          <cell r="BM856">
            <v>0</v>
          </cell>
          <cell r="BN856" t="str">
            <v/>
          </cell>
          <cell r="BO856" t="str">
            <v/>
          </cell>
          <cell r="BP856" t="str">
            <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cell r="CA856"/>
          <cell r="CB856"/>
          <cell r="CC856"/>
          <cell r="CD856"/>
          <cell r="CE856"/>
          <cell r="CF856"/>
          <cell r="CG856"/>
          <cell r="CH856"/>
          <cell r="CI856"/>
          <cell r="CJ856"/>
          <cell r="CK856"/>
          <cell r="CL856"/>
          <cell r="CM856"/>
          <cell r="CN856"/>
          <cell r="CO856"/>
        </row>
        <row r="857">
          <cell r="B857">
            <v>2330</v>
          </cell>
          <cell r="C857">
            <v>853</v>
          </cell>
          <cell r="D857">
            <v>30</v>
          </cell>
          <cell r="E857">
            <v>11</v>
          </cell>
          <cell r="F857">
            <v>2566</v>
          </cell>
          <cell r="G857">
            <v>800070269751</v>
          </cell>
          <cell r="H857" t="str">
            <v>นาง</v>
          </cell>
          <cell r="I857" t="str">
            <v>คำดา</v>
          </cell>
          <cell r="J857" t="str">
            <v>แจ่มใส</v>
          </cell>
          <cell r="K857"/>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X857"/>
          <cell r="Y857"/>
          <cell r="Z857"/>
          <cell r="AA857">
            <v>6</v>
          </cell>
          <cell r="AB857">
            <v>8</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1540</v>
          </cell>
          <cell r="BM857">
            <v>0</v>
          </cell>
          <cell r="BN857" t="str">
            <v/>
          </cell>
          <cell r="BO857" t="str">
            <v/>
          </cell>
          <cell r="BP857" t="str">
            <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K858"/>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ลงผลสืบ 18/3/2567 อยู่ระหว่างรอคัดภาพลักษณ์เพื่อรายงาน</v>
          </cell>
          <cell r="BC858" t="str">
            <v/>
          </cell>
          <cell r="BD858" t="str">
            <v/>
          </cell>
          <cell r="BE858" t="str">
            <v/>
          </cell>
          <cell r="BF858" t="str">
            <v/>
          </cell>
          <cell r="BG858" t="str">
            <v/>
          </cell>
          <cell r="BH858" t="str">
            <v/>
          </cell>
          <cell r="BI858" t="str">
            <v/>
          </cell>
          <cell r="BJ858" t="str">
            <v/>
          </cell>
          <cell r="BK858" t="str">
            <v/>
          </cell>
          <cell r="BL858" t="str">
            <v/>
          </cell>
          <cell r="BM858" t="str">
            <v/>
          </cell>
          <cell r="BN858" t="str">
            <v/>
          </cell>
          <cell r="BO858" t="str">
            <v/>
          </cell>
          <cell r="BP858" t="str">
            <v/>
          </cell>
          <cell r="BQ858" t="str">
            <v/>
          </cell>
          <cell r="BR858" t="str">
            <v/>
          </cell>
          <cell r="BS858" t="str">
            <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A858"/>
          <cell r="CB858">
            <v>6</v>
          </cell>
          <cell r="CC858"/>
          <cell r="CD858"/>
          <cell r="CE858"/>
          <cell r="CF858"/>
          <cell r="CG858"/>
          <cell r="CH858"/>
          <cell r="CI858"/>
          <cell r="CJ858"/>
          <cell r="CK858"/>
          <cell r="CL858"/>
          <cell r="CM858"/>
          <cell r="CN858"/>
          <cell r="CO858"/>
        </row>
        <row r="859">
          <cell r="B859">
            <v>2332</v>
          </cell>
          <cell r="C859">
            <v>855</v>
          </cell>
          <cell r="D859">
            <v>30</v>
          </cell>
          <cell r="E859">
            <v>11</v>
          </cell>
          <cell r="F859">
            <v>2566</v>
          </cell>
          <cell r="G859">
            <v>800066622203</v>
          </cell>
          <cell r="H859" t="str">
            <v>นาง</v>
          </cell>
          <cell r="I859" t="str">
            <v>ปุญชรัสมิ์</v>
          </cell>
          <cell r="J859" t="str">
            <v>ทะบุญ</v>
          </cell>
          <cell r="K859"/>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v>1500</v>
          </cell>
          <cell r="BD859">
            <v>1</v>
          </cell>
          <cell r="BE859">
            <v>7</v>
          </cell>
          <cell r="BF859">
            <v>2567</v>
          </cell>
          <cell r="BG859">
            <v>0</v>
          </cell>
          <cell r="BH859" t="str">
            <v>-</v>
          </cell>
          <cell r="BI859" t="str">
            <v>-</v>
          </cell>
          <cell r="BJ859" t="str">
            <v>-</v>
          </cell>
          <cell r="BK859">
            <v>0</v>
          </cell>
          <cell r="BL859">
            <v>1060</v>
          </cell>
          <cell r="BM859">
            <v>0</v>
          </cell>
          <cell r="BN859" t="str">
            <v/>
          </cell>
          <cell r="BO859" t="str">
            <v/>
          </cell>
          <cell r="BP859" t="str">
            <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cell r="CA859"/>
          <cell r="CB859"/>
          <cell r="CC859"/>
          <cell r="CD859"/>
          <cell r="CE859"/>
          <cell r="CF859"/>
          <cell r="CG859"/>
          <cell r="CH859"/>
          <cell r="CI859"/>
          <cell r="CJ859"/>
          <cell r="CK859"/>
          <cell r="CL859"/>
          <cell r="CM859"/>
          <cell r="CN859"/>
          <cell r="CO859"/>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K860"/>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AA860"/>
          <cell r="AB860"/>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cell r="CB860"/>
          <cell r="CC860"/>
          <cell r="CD860"/>
          <cell r="CE860"/>
          <cell r="CF860"/>
          <cell r="CG860"/>
          <cell r="CH860"/>
          <cell r="CI860"/>
          <cell r="CJ860"/>
          <cell r="CK860"/>
          <cell r="CL860"/>
          <cell r="CM860"/>
          <cell r="CN860"/>
          <cell r="CO860"/>
        </row>
        <row r="861">
          <cell r="B861">
            <v>2334</v>
          </cell>
          <cell r="C861">
            <v>857</v>
          </cell>
          <cell r="D861">
            <v>30</v>
          </cell>
          <cell r="E861">
            <v>11</v>
          </cell>
          <cell r="F861">
            <v>2566</v>
          </cell>
          <cell r="G861">
            <v>800091389281</v>
          </cell>
          <cell r="H861" t="str">
            <v>นางสาว</v>
          </cell>
          <cell r="I861" t="str">
            <v>นัยรัตน์</v>
          </cell>
          <cell r="J861" t="str">
            <v>เตปา</v>
          </cell>
          <cell r="K861"/>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X861"/>
          <cell r="Y861"/>
          <cell r="Z861"/>
          <cell r="AA861">
            <v>12</v>
          </cell>
          <cell r="AB861">
            <v>10</v>
          </cell>
          <cell r="AC861">
            <v>2564</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900</v>
          </cell>
          <cell r="BD861">
            <v>5</v>
          </cell>
          <cell r="BE861">
            <v>7</v>
          </cell>
          <cell r="BF861">
            <v>2567</v>
          </cell>
          <cell r="BG861">
            <v>0</v>
          </cell>
          <cell r="BH861" t="str">
            <v>-</v>
          </cell>
          <cell r="BI861" t="str">
            <v>-</v>
          </cell>
          <cell r="BJ861" t="str">
            <v>-</v>
          </cell>
          <cell r="BK861">
            <v>0</v>
          </cell>
          <cell r="BL861">
            <v>845</v>
          </cell>
          <cell r="BM861">
            <v>0</v>
          </cell>
          <cell r="BN861" t="str">
            <v/>
          </cell>
          <cell r="BO861" t="str">
            <v/>
          </cell>
          <cell r="BP861" t="str">
            <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cell r="CA861"/>
          <cell r="CB861"/>
          <cell r="CC861"/>
          <cell r="CD861"/>
          <cell r="CE861"/>
          <cell r="CF861"/>
          <cell r="CG861"/>
          <cell r="CH861"/>
          <cell r="CI861"/>
          <cell r="CJ861"/>
          <cell r="CK861"/>
          <cell r="CL861"/>
          <cell r="CM861"/>
          <cell r="CN861"/>
          <cell r="CO861"/>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K862"/>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X862"/>
          <cell r="Y862"/>
          <cell r="Z862"/>
          <cell r="AA862">
            <v>6</v>
          </cell>
          <cell r="AB862">
            <v>8</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1800</v>
          </cell>
          <cell r="BD862">
            <v>1</v>
          </cell>
          <cell r="BE862">
            <v>7</v>
          </cell>
          <cell r="BF862">
            <v>2567</v>
          </cell>
          <cell r="BG862">
            <v>0</v>
          </cell>
          <cell r="BH862" t="str">
            <v>-</v>
          </cell>
          <cell r="BI862" t="str">
            <v>-</v>
          </cell>
          <cell r="BJ862" t="str">
            <v>-</v>
          </cell>
          <cell r="BK862">
            <v>0</v>
          </cell>
          <cell r="BL862">
            <v>1440</v>
          </cell>
          <cell r="BM862">
            <v>0</v>
          </cell>
          <cell r="BN862" t="str">
            <v/>
          </cell>
          <cell r="BO862" t="str">
            <v/>
          </cell>
          <cell r="BP862" t="str">
            <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K863"/>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X863"/>
          <cell r="Y863"/>
          <cell r="Z863"/>
          <cell r="AA863">
            <v>31</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cell r="CB863"/>
          <cell r="CC863"/>
          <cell r="CD863"/>
          <cell r="CE863"/>
          <cell r="CF863"/>
          <cell r="CG863"/>
          <cell r="CH863"/>
          <cell r="CI863"/>
          <cell r="CJ863"/>
          <cell r="CK863"/>
          <cell r="CL863"/>
          <cell r="CM863"/>
          <cell r="CN863"/>
          <cell r="CO863"/>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X864"/>
          <cell r="Y864"/>
          <cell r="Z864"/>
          <cell r="AA864">
            <v>24</v>
          </cell>
          <cell r="AB864">
            <v>11</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1500</v>
          </cell>
          <cell r="BD864">
            <v>5</v>
          </cell>
          <cell r="BE864">
            <v>7</v>
          </cell>
          <cell r="BF864">
            <v>2567</v>
          </cell>
          <cell r="BG864">
            <v>0</v>
          </cell>
          <cell r="BH864" t="str">
            <v>-</v>
          </cell>
          <cell r="BI864" t="str">
            <v>-</v>
          </cell>
          <cell r="BJ864" t="str">
            <v>-</v>
          </cell>
          <cell r="BK864">
            <v>0</v>
          </cell>
          <cell r="BL864">
            <v>1185</v>
          </cell>
          <cell r="BM864">
            <v>0</v>
          </cell>
          <cell r="BN864" t="str">
            <v/>
          </cell>
          <cell r="BO864" t="str">
            <v/>
          </cell>
          <cell r="BP864" t="str">
            <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cell r="CB864"/>
          <cell r="CC864"/>
          <cell r="CD864"/>
          <cell r="CE864"/>
          <cell r="CF864"/>
          <cell r="CG864"/>
          <cell r="CH864"/>
          <cell r="CI864"/>
          <cell r="CJ864"/>
          <cell r="CK864"/>
          <cell r="CL864"/>
          <cell r="CM864"/>
          <cell r="CN864"/>
          <cell r="CO864"/>
        </row>
        <row r="865">
          <cell r="B865">
            <v>2338</v>
          </cell>
          <cell r="C865">
            <v>861</v>
          </cell>
          <cell r="D865">
            <v>30</v>
          </cell>
          <cell r="E865">
            <v>11</v>
          </cell>
          <cell r="F865">
            <v>2566</v>
          </cell>
          <cell r="G865">
            <v>800057409479</v>
          </cell>
          <cell r="H865" t="str">
            <v>นาง</v>
          </cell>
          <cell r="I865" t="str">
            <v>จันทรา</v>
          </cell>
          <cell r="J865" t="str">
            <v>อินจัน</v>
          </cell>
          <cell r="K865"/>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X865"/>
          <cell r="Y865"/>
          <cell r="Z865"/>
          <cell r="AA865">
            <v>11</v>
          </cell>
          <cell r="AB865">
            <v>10</v>
          </cell>
          <cell r="AC865">
            <v>2564</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cell r="CA865"/>
          <cell r="CB865"/>
          <cell r="CC865"/>
          <cell r="CD865"/>
          <cell r="CE865"/>
          <cell r="CF865"/>
          <cell r="CG865"/>
          <cell r="CH865"/>
          <cell r="CI865"/>
          <cell r="CJ865"/>
          <cell r="CK865"/>
          <cell r="CL865"/>
          <cell r="CM865"/>
          <cell r="CN865"/>
          <cell r="CO865"/>
        </row>
        <row r="866">
          <cell r="B866">
            <v>2339</v>
          </cell>
          <cell r="C866">
            <v>862</v>
          </cell>
          <cell r="D866">
            <v>30</v>
          </cell>
          <cell r="E866">
            <v>11</v>
          </cell>
          <cell r="F866">
            <v>2566</v>
          </cell>
          <cell r="G866">
            <v>800082351862</v>
          </cell>
          <cell r="H866" t="str">
            <v>นาง</v>
          </cell>
          <cell r="I866" t="str">
            <v>คำมูล</v>
          </cell>
          <cell r="J866" t="str">
            <v>หมื่นไก่</v>
          </cell>
          <cell r="K866"/>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AA866"/>
          <cell r="AB866"/>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cell r="CA866"/>
          <cell r="CB866"/>
          <cell r="CC866"/>
          <cell r="CD866"/>
          <cell r="CE866"/>
          <cell r="CF866"/>
          <cell r="CG866"/>
          <cell r="CH866"/>
          <cell r="CI866"/>
          <cell r="CJ866"/>
          <cell r="CK866"/>
          <cell r="CL866"/>
          <cell r="CM866"/>
          <cell r="CN866"/>
          <cell r="CO866"/>
        </row>
        <row r="867">
          <cell r="B867">
            <v>2340</v>
          </cell>
          <cell r="C867">
            <v>863</v>
          </cell>
          <cell r="D867">
            <v>30</v>
          </cell>
          <cell r="E867">
            <v>11</v>
          </cell>
          <cell r="F867">
            <v>2566</v>
          </cell>
          <cell r="G867">
            <v>800066722995</v>
          </cell>
          <cell r="H867" t="str">
            <v>นาง</v>
          </cell>
          <cell r="I867" t="str">
            <v>ศรีจันทร์</v>
          </cell>
          <cell r="J867" t="str">
            <v>นำมะ</v>
          </cell>
          <cell r="K867"/>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X867"/>
          <cell r="Y867"/>
          <cell r="Z867"/>
          <cell r="AA867">
            <v>19</v>
          </cell>
          <cell r="AB867">
            <v>4</v>
          </cell>
          <cell r="AC867">
            <v>2565</v>
          </cell>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cell r="CA867"/>
          <cell r="CB867"/>
          <cell r="CC867"/>
          <cell r="CD867"/>
          <cell r="CE867"/>
          <cell r="CF867"/>
          <cell r="CG867"/>
          <cell r="CH867"/>
          <cell r="CI867"/>
          <cell r="CJ867"/>
          <cell r="CK867"/>
          <cell r="CL867"/>
          <cell r="CM867"/>
          <cell r="CN867"/>
          <cell r="CO867"/>
        </row>
        <row r="868">
          <cell r="B868">
            <v>2341</v>
          </cell>
          <cell r="C868">
            <v>864</v>
          </cell>
          <cell r="D868">
            <v>30</v>
          </cell>
          <cell r="E868">
            <v>11</v>
          </cell>
          <cell r="F868">
            <v>2566</v>
          </cell>
          <cell r="G868">
            <v>800072349940</v>
          </cell>
          <cell r="H868" t="str">
            <v>นาง</v>
          </cell>
          <cell r="I868" t="str">
            <v>เกตุแก้ว</v>
          </cell>
          <cell r="J868" t="str">
            <v>สิงห์โต</v>
          </cell>
          <cell r="K868"/>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AA868"/>
          <cell r="AB868"/>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cell r="CA868"/>
          <cell r="CB868"/>
          <cell r="CC868"/>
          <cell r="CD868"/>
          <cell r="CE868"/>
          <cell r="CF868"/>
          <cell r="CG868"/>
          <cell r="CH868"/>
          <cell r="CI868"/>
          <cell r="CJ868"/>
          <cell r="CK868"/>
          <cell r="CL868"/>
          <cell r="CM868"/>
          <cell r="CN868"/>
          <cell r="CO868"/>
        </row>
        <row r="869">
          <cell r="B869">
            <v>2342</v>
          </cell>
          <cell r="C869">
            <v>865</v>
          </cell>
          <cell r="D869">
            <v>30</v>
          </cell>
          <cell r="E869">
            <v>11</v>
          </cell>
          <cell r="F869">
            <v>2566</v>
          </cell>
          <cell r="G869">
            <v>800090501654</v>
          </cell>
          <cell r="H869" t="str">
            <v>นางสาว</v>
          </cell>
          <cell r="I869" t="str">
            <v>หฤทัย</v>
          </cell>
          <cell r="J869" t="str">
            <v>ขันทัง</v>
          </cell>
          <cell r="K869"/>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X869"/>
          <cell r="Y869"/>
          <cell r="Z869"/>
          <cell r="AA869">
            <v>25</v>
          </cell>
          <cell r="AB869">
            <v>10</v>
          </cell>
          <cell r="AC869">
            <v>2565</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cell r="CA869"/>
          <cell r="CB869"/>
          <cell r="CC869"/>
          <cell r="CD869"/>
          <cell r="CE869"/>
          <cell r="CF869"/>
          <cell r="CG869"/>
          <cell r="CH869"/>
          <cell r="CI869"/>
          <cell r="CJ869"/>
          <cell r="CK869"/>
          <cell r="CL869"/>
          <cell r="CM869"/>
          <cell r="CN869"/>
          <cell r="CO869"/>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K870"/>
          <cell r="L870" t="str">
            <v>สารภี</v>
          </cell>
          <cell r="M870" t="str">
            <v>เชียงใหม่ 3</v>
          </cell>
          <cell r="N870">
            <v>8</v>
          </cell>
          <cell r="O870" t="str">
            <v>-</v>
          </cell>
          <cell r="P870" t="str">
            <v>1.บุคคลค้ำประกัน</v>
          </cell>
          <cell r="Q870"/>
          <cell r="R870"/>
          <cell r="S870" t="str">
            <v>จังหวัดฮอด</v>
          </cell>
          <cell r="T870" t="str">
            <v>ผบ.615</v>
          </cell>
          <cell r="U870">
            <v>2558</v>
          </cell>
          <cell r="V870" t="str">
            <v>ผบ.74</v>
          </cell>
          <cell r="W870">
            <v>2559</v>
          </cell>
          <cell r="X870"/>
          <cell r="Y870"/>
          <cell r="Z870"/>
          <cell r="AA870"/>
          <cell r="AB870"/>
          <cell r="AC870"/>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cell r="BV870"/>
          <cell r="BW870"/>
          <cell r="BX870"/>
          <cell r="BY870"/>
          <cell r="BZ870"/>
          <cell r="CA870"/>
          <cell r="CB870"/>
          <cell r="CC870"/>
          <cell r="CD870"/>
          <cell r="CE870"/>
          <cell r="CF870"/>
          <cell r="CG870"/>
          <cell r="CH870"/>
          <cell r="CI870"/>
          <cell r="CJ870"/>
          <cell r="CK870"/>
          <cell r="CL870"/>
          <cell r="CM870"/>
          <cell r="CN870"/>
          <cell r="CO870"/>
        </row>
        <row r="871">
          <cell r="B871">
            <v>2344</v>
          </cell>
          <cell r="C871">
            <v>867</v>
          </cell>
          <cell r="D871"/>
          <cell r="E871"/>
          <cell r="F871"/>
          <cell r="G871">
            <v>800035945214</v>
          </cell>
          <cell r="H871" t="str">
            <v>นาย</v>
          </cell>
          <cell r="I871" t="str">
            <v>สอน</v>
          </cell>
          <cell r="J871" t="str">
            <v>สุริยงค์</v>
          </cell>
          <cell r="K871"/>
          <cell r="L871" t="str">
            <v>ฝาง</v>
          </cell>
          <cell r="M871" t="str">
            <v>เชียงใหม่ 2</v>
          </cell>
          <cell r="N871">
            <v>8</v>
          </cell>
          <cell r="O871" t="str">
            <v>สินเชื่อพัฒนาองค์กรชุมชน</v>
          </cell>
          <cell r="P871" t="str">
            <v>1.บุคคลค้ำประกัน</v>
          </cell>
          <cell r="Q871"/>
          <cell r="R871"/>
          <cell r="S871" t="str">
            <v>จังหวัดฝาง</v>
          </cell>
          <cell r="T871" t="str">
            <v>ผบ.1876</v>
          </cell>
          <cell r="U871">
            <v>2562</v>
          </cell>
          <cell r="V871" t="str">
            <v>ผบ.334</v>
          </cell>
          <cell r="W871">
            <v>2563</v>
          </cell>
          <cell r="X871">
            <v>11</v>
          </cell>
          <cell r="Y871">
            <v>2</v>
          </cell>
          <cell r="Z871">
            <v>2563</v>
          </cell>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v>300</v>
          </cell>
          <cell r="BD871">
            <v>10</v>
          </cell>
          <cell r="BE871">
            <v>6</v>
          </cell>
          <cell r="BF871">
            <v>2567</v>
          </cell>
          <cell r="BG871">
            <v>0</v>
          </cell>
          <cell r="BH871" t="str">
            <v>-</v>
          </cell>
          <cell r="BI871" t="str">
            <v>-</v>
          </cell>
          <cell r="BJ871" t="str">
            <v>-</v>
          </cell>
          <cell r="BK871">
            <v>0</v>
          </cell>
          <cell r="BL871">
            <v>220</v>
          </cell>
          <cell r="BM871">
            <v>0</v>
          </cell>
          <cell r="BN871" t="str">
            <v/>
          </cell>
          <cell r="BO871" t="str">
            <v/>
          </cell>
          <cell r="BP871" t="str">
            <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A871"/>
          <cell r="CB871">
            <v>1</v>
          </cell>
          <cell r="CC871"/>
          <cell r="CD871"/>
          <cell r="CE871"/>
          <cell r="CF871"/>
          <cell r="CG871"/>
          <cell r="CH871"/>
          <cell r="CI871"/>
          <cell r="CJ871"/>
          <cell r="CK871"/>
          <cell r="CL871"/>
          <cell r="CM871"/>
          <cell r="CN871"/>
          <cell r="CO871"/>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cell r="CC872"/>
          <cell r="CF872"/>
          <cell r="CK872"/>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cell r="CC873"/>
          <cell r="CF873"/>
          <cell r="CK873"/>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cell r="CC874"/>
          <cell r="CF874"/>
          <cell r="CK874"/>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cell r="CC875"/>
          <cell r="CF875"/>
          <cell r="CK875"/>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t="str">
            <v/>
          </cell>
          <cell r="BD876" t="str">
            <v/>
          </cell>
          <cell r="BE876" t="str">
            <v/>
          </cell>
          <cell r="BF876" t="str">
            <v/>
          </cell>
          <cell r="BG876" t="str">
            <v/>
          </cell>
          <cell r="BH876" t="str">
            <v/>
          </cell>
          <cell r="BI876" t="str">
            <v/>
          </cell>
          <cell r="BJ876" t="str">
            <v/>
          </cell>
          <cell r="BK876" t="str">
            <v/>
          </cell>
          <cell r="BL876" t="str">
            <v/>
          </cell>
          <cell r="BM876" t="str">
            <v/>
          </cell>
          <cell r="BN876" t="str">
            <v/>
          </cell>
          <cell r="BO876" t="str">
            <v/>
          </cell>
          <cell r="BP876" t="str">
            <v/>
          </cell>
          <cell r="BQ876" t="str">
            <v/>
          </cell>
          <cell r="BR876" t="str">
            <v/>
          </cell>
          <cell r="BS876" t="str">
            <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cell r="CC876"/>
          <cell r="CF876"/>
          <cell r="CK876"/>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t="str">
            <v/>
          </cell>
          <cell r="BO877" t="str">
            <v/>
          </cell>
          <cell r="BP877" t="str">
            <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cell r="CB877"/>
          <cell r="CC877"/>
          <cell r="CF877"/>
          <cell r="CK877"/>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cell r="CC878"/>
          <cell r="CF878"/>
          <cell r="CK878"/>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cell r="CC879"/>
          <cell r="CF879"/>
          <cell r="CK879"/>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t="str">
            <v/>
          </cell>
          <cell r="BO880" t="str">
            <v/>
          </cell>
          <cell r="BP880" t="str">
            <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cell r="CC880"/>
          <cell r="CF880"/>
          <cell r="CK880"/>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t="str">
            <v/>
          </cell>
          <cell r="BD881" t="str">
            <v/>
          </cell>
          <cell r="BE881" t="str">
            <v/>
          </cell>
          <cell r="BF881" t="str">
            <v/>
          </cell>
          <cell r="BG881" t="str">
            <v/>
          </cell>
          <cell r="BH881" t="str">
            <v/>
          </cell>
          <cell r="BI881" t="str">
            <v/>
          </cell>
          <cell r="BJ881" t="str">
            <v/>
          </cell>
          <cell r="BK881" t="str">
            <v/>
          </cell>
          <cell r="BL881" t="str">
            <v/>
          </cell>
          <cell r="BM881" t="str">
            <v/>
          </cell>
          <cell r="BN881" t="str">
            <v/>
          </cell>
          <cell r="BO881" t="str">
            <v/>
          </cell>
          <cell r="BP881" t="str">
            <v/>
          </cell>
          <cell r="BQ881" t="str">
            <v/>
          </cell>
          <cell r="BR881" t="str">
            <v/>
          </cell>
          <cell r="BS881" t="str">
            <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cell r="CC881"/>
          <cell r="CF881"/>
          <cell r="CK881"/>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cell r="CC882"/>
          <cell r="CF882"/>
          <cell r="CK882"/>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cell r="CC883"/>
          <cell r="CF883"/>
          <cell r="CK883"/>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cell r="CC884"/>
          <cell r="CF884"/>
          <cell r="CK884"/>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cell r="CC885"/>
          <cell r="CF885"/>
          <cell r="CK885"/>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t="str">
            <v/>
          </cell>
          <cell r="BO886" t="str">
            <v/>
          </cell>
          <cell r="BP886" t="str">
            <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cell r="CB886"/>
          <cell r="CC886"/>
          <cell r="CF886"/>
          <cell r="CK886"/>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t="str">
            <v/>
          </cell>
          <cell r="BO887" t="str">
            <v/>
          </cell>
          <cell r="BP887" t="str">
            <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cell r="CB887"/>
          <cell r="CC887"/>
          <cell r="CF887"/>
          <cell r="CK887"/>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t="str">
            <v/>
          </cell>
          <cell r="BD888" t="str">
            <v/>
          </cell>
          <cell r="BE888" t="str">
            <v/>
          </cell>
          <cell r="BF888" t="str">
            <v/>
          </cell>
          <cell r="BG888" t="str">
            <v/>
          </cell>
          <cell r="BH888" t="str">
            <v/>
          </cell>
          <cell r="BI888" t="str">
            <v/>
          </cell>
          <cell r="BJ888" t="str">
            <v/>
          </cell>
          <cell r="BK888" t="str">
            <v/>
          </cell>
          <cell r="BL888" t="str">
            <v/>
          </cell>
          <cell r="BM888" t="str">
            <v/>
          </cell>
          <cell r="BN888" t="str">
            <v/>
          </cell>
          <cell r="BO888" t="str">
            <v/>
          </cell>
          <cell r="BP888" t="str">
            <v/>
          </cell>
          <cell r="BQ888" t="str">
            <v/>
          </cell>
          <cell r="BR888" t="str">
            <v/>
          </cell>
          <cell r="BS888" t="str">
            <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cell r="CC888"/>
          <cell r="CF888"/>
          <cell r="CK888"/>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cell r="CC889"/>
          <cell r="CF889"/>
          <cell r="CK889"/>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cell r="CC890"/>
          <cell r="CF890"/>
          <cell r="CK890"/>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cell r="CC891"/>
          <cell r="CF891"/>
          <cell r="CK891"/>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cell r="CC892"/>
          <cell r="CF892"/>
          <cell r="CK892"/>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t="str">
            <v/>
          </cell>
          <cell r="BD893" t="str">
            <v/>
          </cell>
          <cell r="BE893" t="str">
            <v/>
          </cell>
          <cell r="BF893" t="str">
            <v/>
          </cell>
          <cell r="BG893" t="str">
            <v/>
          </cell>
          <cell r="BH893" t="str">
            <v/>
          </cell>
          <cell r="BI893" t="str">
            <v/>
          </cell>
          <cell r="BJ893" t="str">
            <v/>
          </cell>
          <cell r="BK893" t="str">
            <v/>
          </cell>
          <cell r="BL893" t="str">
            <v/>
          </cell>
          <cell r="BM893" t="str">
            <v/>
          </cell>
          <cell r="BN893" t="str">
            <v/>
          </cell>
          <cell r="BO893" t="str">
            <v/>
          </cell>
          <cell r="BP893" t="str">
            <v/>
          </cell>
          <cell r="BQ893" t="str">
            <v/>
          </cell>
          <cell r="BR893" t="str">
            <v/>
          </cell>
          <cell r="BS893" t="str">
            <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cell r="CC893"/>
          <cell r="CF893"/>
          <cell r="CK893"/>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cell r="CC894"/>
          <cell r="CF894"/>
          <cell r="CK894"/>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cell r="CC895"/>
          <cell r="CF895"/>
          <cell r="CK895"/>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cell r="CC896"/>
          <cell r="CF896"/>
          <cell r="CK896"/>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cell r="CC897"/>
          <cell r="CF897"/>
          <cell r="CK897"/>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cell r="CB898"/>
          <cell r="CC898"/>
          <cell r="CF898"/>
          <cell r="CK898"/>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t="str">
            <v/>
          </cell>
          <cell r="BD899" t="str">
            <v/>
          </cell>
          <cell r="BE899" t="str">
            <v/>
          </cell>
          <cell r="BF899" t="str">
            <v/>
          </cell>
          <cell r="BG899" t="str">
            <v/>
          </cell>
          <cell r="BH899" t="str">
            <v/>
          </cell>
          <cell r="BI899" t="str">
            <v/>
          </cell>
          <cell r="BJ899" t="str">
            <v/>
          </cell>
          <cell r="BK899" t="str">
            <v/>
          </cell>
          <cell r="BL899" t="str">
            <v/>
          </cell>
          <cell r="BM899" t="str">
            <v/>
          </cell>
          <cell r="BN899" t="str">
            <v/>
          </cell>
          <cell r="BO899" t="str">
            <v/>
          </cell>
          <cell r="BP899" t="str">
            <v/>
          </cell>
          <cell r="BQ899" t="str">
            <v/>
          </cell>
          <cell r="BR899" t="str">
            <v/>
          </cell>
          <cell r="BS899" t="str">
            <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cell r="CC899"/>
          <cell r="CF899"/>
          <cell r="CK899"/>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t="str">
            <v/>
          </cell>
          <cell r="BO900" t="str">
            <v/>
          </cell>
          <cell r="BP900" t="str">
            <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cell r="CB900"/>
          <cell r="CC900"/>
          <cell r="CF900"/>
          <cell r="CK900"/>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cell r="CC901"/>
          <cell r="CF901"/>
          <cell r="CK901"/>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cell r="CC902"/>
          <cell r="CF902"/>
          <cell r="CK902"/>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cell r="CC903"/>
          <cell r="CF903"/>
          <cell r="CK903"/>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cell r="CC904"/>
          <cell r="CF904"/>
          <cell r="CK904"/>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cell r="CC905"/>
          <cell r="CF905"/>
          <cell r="CK905"/>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t="str">
            <v/>
          </cell>
          <cell r="BO906" t="str">
            <v/>
          </cell>
          <cell r="BP906" t="str">
            <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cell r="CB906"/>
          <cell r="CC906"/>
          <cell r="CF906"/>
          <cell r="CK906"/>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cell r="CC907"/>
          <cell r="CF907"/>
          <cell r="CK907"/>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cell r="CC908"/>
          <cell r="CF908"/>
          <cell r="CK908"/>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cell r="CC909"/>
          <cell r="CF909"/>
          <cell r="CK909"/>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t="str">
            <v/>
          </cell>
          <cell r="BO910" t="str">
            <v/>
          </cell>
          <cell r="BP910" t="str">
            <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cell r="CA910"/>
          <cell r="CB910"/>
          <cell r="CC910"/>
          <cell r="CF910"/>
          <cell r="CK910"/>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t="str">
            <v/>
          </cell>
          <cell r="BO911" t="str">
            <v/>
          </cell>
          <cell r="BP911" t="str">
            <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cell r="CB911"/>
          <cell r="CC911"/>
          <cell r="CF911"/>
          <cell r="CK911"/>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t="str">
            <v/>
          </cell>
          <cell r="BD912" t="str">
            <v/>
          </cell>
          <cell r="BE912" t="str">
            <v/>
          </cell>
          <cell r="BF912" t="str">
            <v/>
          </cell>
          <cell r="BG912" t="str">
            <v/>
          </cell>
          <cell r="BH912" t="str">
            <v/>
          </cell>
          <cell r="BI912" t="str">
            <v/>
          </cell>
          <cell r="BJ912" t="str">
            <v/>
          </cell>
          <cell r="BK912" t="str">
            <v/>
          </cell>
          <cell r="BL912" t="str">
            <v/>
          </cell>
          <cell r="BM912" t="str">
            <v/>
          </cell>
          <cell r="BN912" t="str">
            <v/>
          </cell>
          <cell r="BO912" t="str">
            <v/>
          </cell>
          <cell r="BP912" t="str">
            <v/>
          </cell>
          <cell r="BQ912" t="str">
            <v/>
          </cell>
          <cell r="BR912" t="str">
            <v/>
          </cell>
          <cell r="BS912" t="str">
            <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cell r="CC912"/>
          <cell r="CF912"/>
          <cell r="CK912"/>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cell r="CC913"/>
          <cell r="CF913"/>
          <cell r="CK913"/>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Q914"/>
          <cell r="R914"/>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cell r="CB914"/>
          <cell r="CC914"/>
          <cell r="CF914"/>
          <cell r="CK914"/>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F915"/>
          <cell r="CK915"/>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F916"/>
          <cell r="CK916"/>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t="str">
            <v/>
          </cell>
          <cell r="BD917" t="str">
            <v/>
          </cell>
          <cell r="BE917" t="str">
            <v/>
          </cell>
          <cell r="BF917" t="str">
            <v/>
          </cell>
          <cell r="BG917" t="str">
            <v/>
          </cell>
          <cell r="BH917" t="str">
            <v/>
          </cell>
          <cell r="BI917" t="str">
            <v/>
          </cell>
          <cell r="BJ917" t="str">
            <v/>
          </cell>
          <cell r="BK917" t="str">
            <v/>
          </cell>
          <cell r="BL917" t="str">
            <v/>
          </cell>
          <cell r="BM917" t="str">
            <v/>
          </cell>
          <cell r="BN917" t="str">
            <v/>
          </cell>
          <cell r="BO917" t="str">
            <v/>
          </cell>
          <cell r="BP917" t="str">
            <v/>
          </cell>
          <cell r="BQ917" t="str">
            <v/>
          </cell>
          <cell r="BR917" t="str">
            <v/>
          </cell>
          <cell r="BS917" t="str">
            <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cell r="CC917"/>
          <cell r="CF917"/>
          <cell r="CK917"/>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t="str">
            <v/>
          </cell>
          <cell r="BO918" t="str">
            <v/>
          </cell>
          <cell r="BP918" t="str">
            <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cell r="CB918"/>
          <cell r="CC918"/>
          <cell r="CF918"/>
          <cell r="CK918"/>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cell r="CC919"/>
          <cell r="CF919"/>
          <cell r="CK919"/>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t="str">
            <v/>
          </cell>
          <cell r="BO920" t="str">
            <v/>
          </cell>
          <cell r="BP920" t="str">
            <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cell r="CB920"/>
          <cell r="CC920"/>
          <cell r="CF920"/>
          <cell r="CK920"/>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cell r="CC921"/>
          <cell r="CF921"/>
          <cell r="CK921"/>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cell r="CC922"/>
          <cell r="CF922"/>
          <cell r="CK922"/>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cell r="CC923"/>
          <cell r="CF923"/>
          <cell r="CK923"/>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cell r="CC924"/>
          <cell r="CF924"/>
          <cell r="CK924"/>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cell r="CC925"/>
          <cell r="CF925"/>
          <cell r="CK925"/>
        </row>
        <row r="926">
          <cell r="B926">
            <v>2399</v>
          </cell>
          <cell r="C926">
            <v>922</v>
          </cell>
          <cell r="D926">
            <v>19</v>
          </cell>
          <cell r="E926">
            <v>12</v>
          </cell>
          <cell r="F926">
            <v>2566</v>
          </cell>
          <cell r="G926">
            <v>340744005</v>
          </cell>
          <cell r="H926"/>
          <cell r="I926" t="str">
            <v>บ้านใหม่สามัคคี</v>
          </cell>
          <cell r="J926"/>
          <cell r="K926"/>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cell r="CC926"/>
          <cell r="CF926"/>
          <cell r="CK926"/>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cell r="CC927"/>
          <cell r="CF927"/>
          <cell r="CK927"/>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cell r="CC928"/>
          <cell r="CF928"/>
          <cell r="CK928"/>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cell r="CC929"/>
          <cell r="CF929"/>
          <cell r="CK929"/>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C930"/>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I930"/>
          <cell r="CJ930">
            <v>3</v>
          </cell>
          <cell r="CK930"/>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t="str">
            <v/>
          </cell>
          <cell r="BO931" t="str">
            <v/>
          </cell>
          <cell r="BP931" t="str">
            <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cell r="CB931"/>
          <cell r="CC931"/>
          <cell r="CF931"/>
          <cell r="CK931"/>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t="str">
            <v/>
          </cell>
          <cell r="BD932" t="str">
            <v/>
          </cell>
          <cell r="BE932" t="str">
            <v/>
          </cell>
          <cell r="BF932" t="str">
            <v/>
          </cell>
          <cell r="BG932" t="str">
            <v/>
          </cell>
          <cell r="BH932" t="str">
            <v/>
          </cell>
          <cell r="BI932" t="str">
            <v/>
          </cell>
          <cell r="BJ932" t="str">
            <v/>
          </cell>
          <cell r="BK932" t="str">
            <v/>
          </cell>
          <cell r="BL932" t="str">
            <v/>
          </cell>
          <cell r="BM932" t="str">
            <v/>
          </cell>
          <cell r="BN932" t="str">
            <v/>
          </cell>
          <cell r="BO932" t="str">
            <v/>
          </cell>
          <cell r="BP932" t="str">
            <v/>
          </cell>
          <cell r="BQ932" t="str">
            <v/>
          </cell>
          <cell r="BR932" t="str">
            <v/>
          </cell>
          <cell r="BS932" t="str">
            <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cell r="CC932"/>
          <cell r="CF932"/>
          <cell r="CK932"/>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F933"/>
          <cell r="CK933"/>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cell r="CC934"/>
          <cell r="CF934"/>
          <cell r="CK934"/>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cell r="CC935"/>
          <cell r="CF935"/>
          <cell r="CK935"/>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cell r="CC936"/>
          <cell r="CF936"/>
          <cell r="CK936"/>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cell r="CC937"/>
          <cell r="CD937"/>
          <cell r="CE937"/>
          <cell r="CF937"/>
          <cell r="CG937"/>
          <cell r="CH937"/>
          <cell r="CI937"/>
          <cell r="CJ937"/>
          <cell r="CK937"/>
          <cell r="CL937"/>
          <cell r="CM937"/>
          <cell r="CN937"/>
          <cell r="CO937"/>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Y938"/>
          <cell r="BZ938" t="str">
            <v>พบ</v>
          </cell>
          <cell r="CB938">
            <v>5</v>
          </cell>
          <cell r="CC938"/>
          <cell r="CF938"/>
          <cell r="CK938"/>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cell r="CC939"/>
          <cell r="CF939"/>
          <cell r="CK939"/>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cell r="CC940"/>
          <cell r="CF940"/>
          <cell r="CK940"/>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cell r="CC941"/>
          <cell r="CF941"/>
          <cell r="CK941"/>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cell r="CC942"/>
          <cell r="CF942"/>
          <cell r="CK942"/>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cell r="CC943"/>
          <cell r="CF943"/>
          <cell r="CK943"/>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cell r="CC944"/>
          <cell r="CF944"/>
          <cell r="CK944"/>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cell r="CC945"/>
          <cell r="CF945"/>
          <cell r="CK945"/>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จำเลยที่ 2
จำเลยที่ 3</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cell r="CC946"/>
          <cell r="CF946"/>
          <cell r="CK946"/>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1.นายปฏิบัติ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C947"/>
          <cell r="CF947"/>
          <cell r="CK947"/>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BZ948"/>
          <cell r="CB948"/>
          <cell r="CC948"/>
          <cell r="CD948" t="str">
            <v xml:space="preserve">1.นางสาวจิดาภา จัทร์ราชา
2.นายถนัดกิจ แสนแล
3.นายมานพ นาราช
4.นางสาวเปรมกมล ชมภูกลาง
5.นางภคินี แดงมา
</v>
          </cell>
          <cell r="CE948" t="str">
            <v>จำเลยที่ 1
คู่สมรสจำเลยที่ 1
จำเลยที 2
คู่สมรสจำเลยที่ 2
จำเลยที่ 3</v>
          </cell>
          <cell r="CF948" t="str">
            <v xml:space="preserve">3-6502-00352-15-5
3-5008-00028-76-7
3-5015-00464-18-0
3-5002-00167-47-2
3-5013-00707-71-2
</v>
          </cell>
          <cell r="CG948"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8" t="str">
            <v>พบ</v>
          </cell>
          <cell r="CK948"/>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cell r="CB949"/>
          <cell r="CC949"/>
          <cell r="CF949"/>
          <cell r="CK949"/>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t="str">
            <v/>
          </cell>
          <cell r="BO950" t="str">
            <v/>
          </cell>
          <cell r="BP950" t="str">
            <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0"/>
          <cell r="CB950"/>
          <cell r="CC950"/>
          <cell r="CF950"/>
          <cell r="CK950"/>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cell r="CC951"/>
          <cell r="CF951"/>
          <cell r="CK951"/>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cell r="CC952"/>
          <cell r="CF952"/>
          <cell r="CK952"/>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A953"/>
          <cell r="CB953">
            <v>6</v>
          </cell>
          <cell r="CC953"/>
          <cell r="CD953"/>
          <cell r="CF953"/>
          <cell r="CK953"/>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cell r="CC954"/>
          <cell r="CF954"/>
          <cell r="CK954"/>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cell r="CC955"/>
          <cell r="CF955"/>
          <cell r="CK955"/>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cell r="CC956"/>
          <cell r="CF956"/>
          <cell r="CK956"/>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cell r="CC957"/>
          <cell r="CF957"/>
          <cell r="CK957"/>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cell r="CC958"/>
          <cell r="CF958"/>
          <cell r="CK958"/>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cell r="CC959"/>
          <cell r="CF959"/>
          <cell r="CK959"/>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cell r="CC960"/>
          <cell r="CF960"/>
          <cell r="CK960"/>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cell r="CC961"/>
          <cell r="CF961"/>
          <cell r="CK961"/>
        </row>
        <row r="962">
          <cell r="B962">
            <v>2435</v>
          </cell>
          <cell r="C962">
            <v>958</v>
          </cell>
          <cell r="D962">
            <v>23</v>
          </cell>
          <cell r="E962">
            <v>1</v>
          </cell>
          <cell r="F962">
            <v>2567</v>
          </cell>
          <cell r="G962">
            <v>800032568506</v>
          </cell>
          <cell r="H962" t="str">
            <v>นาย</v>
          </cell>
          <cell r="I962" t="str">
            <v>มงคล</v>
          </cell>
          <cell r="J962" t="str">
            <v>บุตรต๊ะ</v>
          </cell>
          <cell r="K962"/>
          <cell r="L962" t="str">
            <v>จอมทอง</v>
          </cell>
          <cell r="M962" t="str">
            <v>เชียงใหม่ 3</v>
          </cell>
          <cell r="N962">
            <v>8</v>
          </cell>
          <cell r="O962"/>
          <cell r="P962"/>
          <cell r="Q962"/>
          <cell r="R962"/>
          <cell r="S962" t="str">
            <v>จังหวัดฮอด</v>
          </cell>
          <cell r="T962" t="str">
            <v>ผบ.1468</v>
          </cell>
          <cell r="U962">
            <v>2561</v>
          </cell>
          <cell r="V962" t="str">
            <v>ผบ.139</v>
          </cell>
          <cell r="W962">
            <v>2562</v>
          </cell>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V962"/>
          <cell r="BW962"/>
          <cell r="BX962"/>
          <cell r="BY962" t="e">
            <v>#NAME?</v>
          </cell>
          <cell r="BZ962"/>
          <cell r="CA962"/>
          <cell r="CB962"/>
          <cell r="CC962"/>
          <cell r="CD962"/>
          <cell r="CE962"/>
          <cell r="CF962"/>
          <cell r="CG962"/>
          <cell r="CH962"/>
          <cell r="CI962"/>
          <cell r="CJ962"/>
          <cell r="CK962"/>
          <cell r="CL962"/>
          <cell r="CM962"/>
          <cell r="CN962"/>
          <cell r="CO962"/>
          <cell r="CP962"/>
        </row>
        <row r="963">
          <cell r="B963">
            <v>2436</v>
          </cell>
          <cell r="C963">
            <v>959</v>
          </cell>
          <cell r="D963">
            <v>23</v>
          </cell>
          <cell r="E963">
            <v>1</v>
          </cell>
          <cell r="F963">
            <v>2567</v>
          </cell>
          <cell r="G963">
            <v>800031141891</v>
          </cell>
          <cell r="H963" t="str">
            <v>นาย</v>
          </cell>
          <cell r="I963" t="str">
            <v>อุ่นคำ</v>
          </cell>
          <cell r="J963" t="str">
            <v>คำมูล</v>
          </cell>
          <cell r="K963"/>
          <cell r="L963" t="str">
            <v>ดอยเต่า</v>
          </cell>
          <cell r="M963" t="str">
            <v>เชียงใหม่ 3</v>
          </cell>
          <cell r="N963">
            <v>8</v>
          </cell>
          <cell r="O963"/>
          <cell r="P963"/>
          <cell r="Q963"/>
          <cell r="R963"/>
          <cell r="S963" t="str">
            <v>จังหวัดฮอด</v>
          </cell>
          <cell r="T963" t="str">
            <v>ผบ.1328</v>
          </cell>
          <cell r="U963">
            <v>2559</v>
          </cell>
          <cell r="V963" t="str">
            <v>ผบ.1474</v>
          </cell>
          <cell r="W963">
            <v>2559</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V963"/>
          <cell r="BW963"/>
          <cell r="BX963"/>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3"/>
          <cell r="CA963"/>
          <cell r="CB963"/>
          <cell r="CC963"/>
          <cell r="CD963"/>
          <cell r="CE963"/>
          <cell r="CF963"/>
          <cell r="CG963"/>
          <cell r="CH963"/>
          <cell r="CI963"/>
          <cell r="CJ963"/>
          <cell r="CK963"/>
          <cell r="CL963"/>
          <cell r="CM963"/>
          <cell r="CN963"/>
          <cell r="CO963"/>
          <cell r="CP963"/>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K964"/>
          <cell r="L964" t="str">
            <v>ดอยเต่า</v>
          </cell>
          <cell r="M964" t="str">
            <v>เชียงใหม่ 3</v>
          </cell>
          <cell r="N964">
            <v>8</v>
          </cell>
          <cell r="O964"/>
          <cell r="P964"/>
          <cell r="Q964"/>
          <cell r="R964"/>
          <cell r="S964" t="str">
            <v>จังหวัดฮอด</v>
          </cell>
          <cell r="T964" t="str">
            <v>ผบ.22</v>
          </cell>
          <cell r="U964">
            <v>2559</v>
          </cell>
          <cell r="V964" t="str">
            <v>ผบ.119</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cell r="BV964"/>
          <cell r="BW964"/>
          <cell r="BX964"/>
          <cell r="BY964"/>
          <cell r="BZ964"/>
          <cell r="CA964"/>
          <cell r="CB964"/>
          <cell r="CC964"/>
          <cell r="CD964"/>
          <cell r="CE964"/>
          <cell r="CF964"/>
          <cell r="CG964"/>
          <cell r="CH964"/>
          <cell r="CI964"/>
          <cell r="CJ964"/>
          <cell r="CK964"/>
          <cell r="CL964"/>
          <cell r="CM964"/>
          <cell r="CN964"/>
          <cell r="CO964"/>
          <cell r="CP964"/>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K965"/>
          <cell r="L965" t="str">
            <v>ฮอด</v>
          </cell>
          <cell r="M965" t="str">
            <v>เชียงใหม่ 3</v>
          </cell>
          <cell r="N965">
            <v>8</v>
          </cell>
          <cell r="O965"/>
          <cell r="P965"/>
          <cell r="Q965"/>
          <cell r="R965"/>
          <cell r="S965" t="str">
            <v>จังหวัดฮอด</v>
          </cell>
          <cell r="T965" t="str">
            <v>ผบ.597</v>
          </cell>
          <cell r="U965">
            <v>2558</v>
          </cell>
          <cell r="V965" t="str">
            <v>ผบ.600</v>
          </cell>
          <cell r="W965">
            <v>2558</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cell r="BV965"/>
          <cell r="BW965"/>
          <cell r="BX965"/>
          <cell r="BY965"/>
          <cell r="BZ965"/>
          <cell r="CA965"/>
          <cell r="CB965"/>
          <cell r="CC965"/>
          <cell r="CD965"/>
          <cell r="CE965"/>
          <cell r="CF965"/>
          <cell r="CG965"/>
          <cell r="CH965"/>
          <cell r="CI965"/>
          <cell r="CJ965"/>
          <cell r="CK965"/>
          <cell r="CL965"/>
          <cell r="CM965"/>
          <cell r="CN965"/>
          <cell r="CO965"/>
          <cell r="CP965"/>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t="str">
            <v>สืบทรัพย์ รายงานสืบวันที่ 19/8/2567</v>
          </cell>
          <cell r="BC966"/>
          <cell r="BD966"/>
          <cell r="BE966"/>
          <cell r="BF966"/>
          <cell r="BG966"/>
          <cell r="BH966"/>
          <cell r="BI966"/>
          <cell r="BJ966"/>
          <cell r="BK966"/>
          <cell r="BL966"/>
          <cell r="BM966"/>
          <cell r="BN966"/>
          <cell r="BO966"/>
          <cell r="BP966"/>
          <cell r="BQ966"/>
          <cell r="BR966"/>
          <cell r="BS966"/>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A966"/>
          <cell r="CB966">
            <v>4</v>
          </cell>
          <cell r="CC966" t="str">
            <v>นุสบา</v>
          </cell>
          <cell r="CD966" t="str">
            <v>นางสาวพรพิมล ดีนะ</v>
          </cell>
          <cell r="CE966"/>
          <cell r="CF966"/>
          <cell r="CG966"/>
          <cell r="CH966"/>
          <cell r="CI966"/>
          <cell r="CJ966"/>
          <cell r="CK966"/>
          <cell r="CL966">
            <v>243884</v>
          </cell>
          <cell r="CM966"/>
          <cell r="CN966"/>
          <cell r="CO966"/>
          <cell r="CP966"/>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A967"/>
          <cell r="AB967"/>
          <cell r="AC967"/>
          <cell r="AD967"/>
          <cell r="AE967"/>
          <cell r="AF967"/>
          <cell r="AG967">
            <v>7</v>
          </cell>
          <cell r="AH967">
            <v>6</v>
          </cell>
          <cell r="AI967">
            <v>2565</v>
          </cell>
          <cell r="AJ967"/>
          <cell r="AK967"/>
          <cell r="AL967"/>
          <cell r="AM967"/>
          <cell r="AN967"/>
          <cell r="AO967"/>
          <cell r="AP967"/>
          <cell r="AQ967"/>
          <cell r="AR967"/>
          <cell r="AS967"/>
          <cell r="AT967"/>
          <cell r="AU967"/>
          <cell r="AV967"/>
          <cell r="AW967"/>
          <cell r="AX967"/>
          <cell r="AY967"/>
          <cell r="AZ967"/>
          <cell r="BA967"/>
          <cell r="BB967" t="str">
            <v>รายงานผลสืบ วันที่ 24/8/2567</v>
          </cell>
          <cell r="BC967"/>
          <cell r="BD967"/>
          <cell r="BE967"/>
          <cell r="BF967"/>
          <cell r="BG967"/>
          <cell r="BH967"/>
          <cell r="BI967"/>
          <cell r="BJ967"/>
          <cell r="BK967"/>
          <cell r="BL967"/>
          <cell r="BM967"/>
          <cell r="BN967"/>
          <cell r="BO967"/>
          <cell r="BP967"/>
          <cell r="BQ967"/>
          <cell r="BR967"/>
          <cell r="BS967"/>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A967"/>
          <cell r="CB967">
            <v>5</v>
          </cell>
          <cell r="CC967" t="str">
            <v>ลลิตา</v>
          </cell>
          <cell r="CD967" t="str">
            <v>นายวิทยา เจริญอายุวัฒ</v>
          </cell>
          <cell r="CE967"/>
          <cell r="CF967"/>
          <cell r="CG967"/>
          <cell r="CH967"/>
          <cell r="CI967"/>
          <cell r="CJ967"/>
          <cell r="CK967"/>
          <cell r="CL967">
            <v>243854</v>
          </cell>
          <cell r="CM967"/>
          <cell r="CN967"/>
          <cell r="CO967"/>
          <cell r="CP967"/>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X968"/>
          <cell r="Y968"/>
          <cell r="Z968"/>
          <cell r="AA968">
            <v>2</v>
          </cell>
          <cell r="AB968">
            <v>9</v>
          </cell>
          <cell r="AC968">
            <v>2563</v>
          </cell>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cell r="BD968"/>
          <cell r="BE968"/>
          <cell r="BF968"/>
          <cell r="BG968"/>
          <cell r="BH968"/>
          <cell r="BI968"/>
          <cell r="BJ968"/>
          <cell r="BK968"/>
          <cell r="BL968"/>
          <cell r="BM968"/>
          <cell r="BN968"/>
          <cell r="BO968"/>
          <cell r="BP968"/>
          <cell r="BQ968"/>
          <cell r="BR968"/>
          <cell r="BS968"/>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A968"/>
          <cell r="CB968">
            <v>3</v>
          </cell>
          <cell r="CC968" t="str">
            <v>ลลิตา</v>
          </cell>
          <cell r="CD968" t="str">
            <v>นางสาวอรพินธิ์ จี่มะลิ</v>
          </cell>
          <cell r="CE968"/>
          <cell r="CF968"/>
          <cell r="CG968"/>
          <cell r="CH968"/>
          <cell r="CI968"/>
          <cell r="CJ968"/>
          <cell r="CK968"/>
          <cell r="CL968">
            <v>243854</v>
          </cell>
          <cell r="CM968"/>
          <cell r="CN968"/>
          <cell r="CO968"/>
          <cell r="CP968"/>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X969"/>
          <cell r="Y969"/>
          <cell r="Z969"/>
          <cell r="AA969">
            <v>19</v>
          </cell>
          <cell r="AB969">
            <v>11</v>
          </cell>
          <cell r="AC969">
            <v>2562</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cell r="BD969"/>
          <cell r="BE969"/>
          <cell r="BF969"/>
          <cell r="BG969"/>
          <cell r="BH969"/>
          <cell r="BI969"/>
          <cell r="BJ969"/>
          <cell r="BK969"/>
          <cell r="BL969"/>
          <cell r="BM969"/>
          <cell r="BN969"/>
          <cell r="BO969"/>
          <cell r="BP969"/>
          <cell r="BQ969"/>
          <cell r="BR969"/>
          <cell r="BS969"/>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A969"/>
          <cell r="CB969">
            <v>3</v>
          </cell>
          <cell r="CC969" t="str">
            <v>ลลิตา</v>
          </cell>
          <cell r="CD969" t="str">
            <v>นายบุญชม ขอนพืช</v>
          </cell>
          <cell r="CE969"/>
          <cell r="CF969"/>
          <cell r="CG969"/>
          <cell r="CH969"/>
          <cell r="CI969"/>
          <cell r="CJ969"/>
          <cell r="CK969"/>
          <cell r="CL969">
            <v>243854</v>
          </cell>
          <cell r="CM969"/>
          <cell r="CN969"/>
          <cell r="CO969"/>
          <cell r="CP969"/>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O970"/>
          <cell r="P970" t="str">
            <v>1.บุคคลค้ำประกัน</v>
          </cell>
          <cell r="Q970"/>
          <cell r="R970"/>
          <cell r="S970" t="str">
            <v>จังหวัดแพร่</v>
          </cell>
          <cell r="T970" t="str">
            <v>ผบ.2265</v>
          </cell>
          <cell r="U970">
            <v>2557</v>
          </cell>
          <cell r="V970" t="str">
            <v>ผบ.2482</v>
          </cell>
          <cell r="W970">
            <v>2557</v>
          </cell>
          <cell r="X970">
            <v>27</v>
          </cell>
          <cell r="Y970">
            <v>10</v>
          </cell>
          <cell r="Z970">
            <v>2557</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รายงานผลสืบทรัพย์ 19/4/2567</v>
          </cell>
          <cell r="BC970"/>
          <cell r="BD970"/>
          <cell r="BE970"/>
          <cell r="BF970"/>
          <cell r="BG970"/>
          <cell r="BH970"/>
          <cell r="BI970"/>
          <cell r="BJ970"/>
          <cell r="BK970"/>
          <cell r="BL970"/>
          <cell r="BM970"/>
          <cell r="BN970"/>
          <cell r="BO970"/>
          <cell r="BP970"/>
          <cell r="BQ970"/>
          <cell r="BR970"/>
          <cell r="BS970"/>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A970"/>
          <cell r="CB970"/>
          <cell r="CC970"/>
          <cell r="CD970" t="str">
            <v>นายสุชาติ เทียนทอง</v>
          </cell>
          <cell r="CE970"/>
          <cell r="CF970"/>
          <cell r="CG970"/>
          <cell r="CH970"/>
          <cell r="CI970"/>
          <cell r="CJ970"/>
          <cell r="CK970"/>
          <cell r="CL970"/>
          <cell r="CM970"/>
          <cell r="CN970"/>
          <cell r="CO970"/>
          <cell r="CP970"/>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X971"/>
          <cell r="Y971"/>
          <cell r="Z971"/>
          <cell r="AA971">
            <v>19</v>
          </cell>
          <cell r="AB971">
            <v>11</v>
          </cell>
          <cell r="AC971">
            <v>2562</v>
          </cell>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 วันที่ 24/8/2567</v>
          </cell>
          <cell r="BC971"/>
          <cell r="BD971"/>
          <cell r="BE971"/>
          <cell r="BF971"/>
          <cell r="BG971"/>
          <cell r="BH971"/>
          <cell r="BI971"/>
          <cell r="BJ971"/>
          <cell r="BK971"/>
          <cell r="BL971"/>
          <cell r="BM971"/>
          <cell r="BN971"/>
          <cell r="BO971"/>
          <cell r="BP971"/>
          <cell r="BQ971"/>
          <cell r="BR971"/>
          <cell r="BS971"/>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A971"/>
          <cell r="CB971">
            <v>3</v>
          </cell>
          <cell r="CC971" t="str">
            <v>ลลิตา</v>
          </cell>
          <cell r="CD971" t="str">
            <v>นายนครินทร์  ญาติมาก</v>
          </cell>
          <cell r="CE971"/>
          <cell r="CF971"/>
          <cell r="CG971"/>
          <cell r="CH971"/>
          <cell r="CI971"/>
          <cell r="CJ971"/>
          <cell r="CK971"/>
          <cell r="CL971">
            <v>243854</v>
          </cell>
          <cell r="CM971"/>
          <cell r="CN971"/>
          <cell r="CO971"/>
          <cell r="CP971"/>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รายงานผลสืบทรัพย์ 27/8/2567</v>
          </cell>
          <cell r="BC972"/>
          <cell r="BD972"/>
          <cell r="BE972"/>
          <cell r="BF972"/>
          <cell r="BG972"/>
          <cell r="BH972"/>
          <cell r="BI972"/>
          <cell r="BJ972"/>
          <cell r="BK972"/>
          <cell r="BL972"/>
          <cell r="BM972"/>
          <cell r="BN972"/>
          <cell r="BO972"/>
          <cell r="BP972"/>
          <cell r="BQ972"/>
          <cell r="BR972"/>
          <cell r="BS972"/>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A972"/>
          <cell r="CB972">
            <v>3</v>
          </cell>
          <cell r="CC972" t="str">
            <v>ลลิตา</v>
          </cell>
          <cell r="CD972" t="str">
            <v>นางสาวพิมฤทัย ไชยวงษ์</v>
          </cell>
          <cell r="CE972"/>
          <cell r="CF972"/>
          <cell r="CG972"/>
          <cell r="CH972"/>
          <cell r="CI972"/>
          <cell r="CJ972"/>
          <cell r="CK972"/>
          <cell r="CL972">
            <v>243884</v>
          </cell>
          <cell r="CM972"/>
          <cell r="CN972"/>
          <cell r="CO972"/>
          <cell r="CP972"/>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//เอาไปยึด 11/6/2567//</v>
          </cell>
          <cell r="BC973"/>
          <cell r="BD973"/>
          <cell r="BE973"/>
          <cell r="BF973"/>
          <cell r="BG973"/>
          <cell r="BH973"/>
          <cell r="BI973"/>
          <cell r="BJ973"/>
          <cell r="BK973"/>
          <cell r="BL973"/>
          <cell r="BM973"/>
          <cell r="BN973"/>
          <cell r="BO973"/>
          <cell r="BP973"/>
          <cell r="BQ973"/>
          <cell r="BR973"/>
          <cell r="BS973"/>
          <cell r="BT973" t="str">
            <v>นางสาวมัณฑนา ดาวเลิศ</v>
          </cell>
          <cell r="BU973">
            <v>888166010068</v>
          </cell>
          <cell r="BW973"/>
          <cell r="BX973"/>
          <cell r="BY973"/>
          <cell r="BZ973"/>
          <cell r="CA973"/>
          <cell r="CB973"/>
          <cell r="CC973"/>
          <cell r="CD973" t="str">
            <v>นางสาวมัณฑนา ดาวเลิศ</v>
          </cell>
          <cell r="CE973"/>
          <cell r="CF973"/>
          <cell r="CG973"/>
          <cell r="CH973"/>
          <cell r="CI973"/>
          <cell r="CJ973"/>
          <cell r="CK973"/>
          <cell r="CL973"/>
          <cell r="CM973"/>
          <cell r="CN973"/>
          <cell r="CO973"/>
          <cell r="CP973"/>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รายงานผลสืบทรัพย์ 27/8/2567</v>
          </cell>
          <cell r="BC974"/>
          <cell r="BD974"/>
          <cell r="BE974"/>
          <cell r="BF974"/>
          <cell r="BG974"/>
          <cell r="BH974"/>
          <cell r="BI974"/>
          <cell r="BJ974"/>
          <cell r="BK974"/>
          <cell r="BL974"/>
          <cell r="BM974"/>
          <cell r="BN974"/>
          <cell r="BO974"/>
          <cell r="BP974"/>
          <cell r="BQ974"/>
          <cell r="BR974"/>
          <cell r="BS974"/>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A974"/>
          <cell r="CB974">
            <v>4</v>
          </cell>
          <cell r="CC974" t="str">
            <v>ลลิตา</v>
          </cell>
          <cell r="CD974" t="str">
            <v>นางสาวสมศรี วีรยุทธกำจร</v>
          </cell>
          <cell r="CE974"/>
          <cell r="CF974"/>
          <cell r="CG974"/>
          <cell r="CH974"/>
          <cell r="CI974"/>
          <cell r="CJ974"/>
          <cell r="CK974"/>
          <cell r="CL974">
            <v>243884</v>
          </cell>
          <cell r="CM974"/>
          <cell r="CN974"/>
          <cell r="CO974"/>
          <cell r="CP974"/>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สืบทรัพย์ (คำสั่ง 25/1/2567) // (รายงานวันที่ 23/9/2567)</v>
          </cell>
          <cell r="BC975"/>
          <cell r="BD975"/>
          <cell r="BE975"/>
          <cell r="BF975"/>
          <cell r="BG975"/>
          <cell r="BH975"/>
          <cell r="BI975"/>
          <cell r="BJ975"/>
          <cell r="BK975"/>
          <cell r="BL975"/>
          <cell r="BM975"/>
          <cell r="BN975"/>
          <cell r="BO975"/>
          <cell r="BP975"/>
          <cell r="BQ975"/>
          <cell r="BR975"/>
          <cell r="BS975"/>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A975"/>
          <cell r="CB975"/>
          <cell r="CC975" t="str">
            <v>ปฏิยุทธ์</v>
          </cell>
          <cell r="CD975"/>
          <cell r="CE975"/>
          <cell r="CF975"/>
          <cell r="CG975"/>
          <cell r="CH975"/>
          <cell r="CI975"/>
          <cell r="CJ975"/>
          <cell r="CK975"/>
          <cell r="CL975"/>
          <cell r="CM975"/>
          <cell r="CN975"/>
          <cell r="CO975"/>
          <cell r="CP975"/>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25/9/2567)</v>
          </cell>
          <cell r="BC976"/>
          <cell r="BD976"/>
          <cell r="BE976"/>
          <cell r="BF976"/>
          <cell r="BG976"/>
          <cell r="BH976"/>
          <cell r="BI976"/>
          <cell r="BJ976"/>
          <cell r="BK976"/>
          <cell r="BL976"/>
          <cell r="BM976"/>
          <cell r="BN976"/>
          <cell r="BO976"/>
          <cell r="BP976"/>
          <cell r="BQ976"/>
          <cell r="BR976"/>
          <cell r="BS976"/>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A976"/>
          <cell r="CB976"/>
          <cell r="CC976" t="str">
            <v>ปฏิยุทธ์</v>
          </cell>
          <cell r="CD976" t="str">
            <v>นายเจริญพร สินสะโน</v>
          </cell>
          <cell r="CE976"/>
          <cell r="CF976"/>
          <cell r="CG976"/>
          <cell r="CH976"/>
          <cell r="CI976"/>
          <cell r="CJ976"/>
          <cell r="CK976"/>
          <cell r="CL976"/>
          <cell r="CM976"/>
          <cell r="CN976"/>
          <cell r="CO976"/>
          <cell r="CP976"/>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X977"/>
          <cell r="Y977"/>
          <cell r="Z977"/>
          <cell r="AA977">
            <v>3</v>
          </cell>
          <cell r="AB977">
            <v>9</v>
          </cell>
          <cell r="AC977">
            <v>2563</v>
          </cell>
          <cell r="AD977"/>
          <cell r="AE977"/>
          <cell r="AF977"/>
          <cell r="AG977">
            <v>19</v>
          </cell>
          <cell r="AH977">
            <v>10</v>
          </cell>
          <cell r="AI977">
            <v>2564</v>
          </cell>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23/9/2567)</v>
          </cell>
          <cell r="BC977"/>
          <cell r="BD977"/>
          <cell r="BE977"/>
          <cell r="BF977"/>
          <cell r="BG977"/>
          <cell r="BH977"/>
          <cell r="BI977"/>
          <cell r="BJ977"/>
          <cell r="BK977"/>
          <cell r="BL977"/>
          <cell r="BM977"/>
          <cell r="BN977"/>
          <cell r="BO977"/>
          <cell r="BP977"/>
          <cell r="BQ977"/>
          <cell r="BR977"/>
          <cell r="BS977"/>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A977"/>
          <cell r="CB977"/>
          <cell r="CC977" t="str">
            <v>ปฏิยุทธ์</v>
          </cell>
          <cell r="CD977"/>
          <cell r="CE977"/>
          <cell r="CF977"/>
          <cell r="CG977"/>
          <cell r="CH977"/>
          <cell r="CI977"/>
          <cell r="CJ977"/>
          <cell r="CK977"/>
          <cell r="CL977"/>
          <cell r="CM977"/>
          <cell r="CN977"/>
          <cell r="CO977"/>
          <cell r="CP977"/>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cell r="BD978"/>
          <cell r="BE978"/>
          <cell r="BF978"/>
          <cell r="BG978"/>
          <cell r="BH978"/>
          <cell r="BI978"/>
          <cell r="BJ978"/>
          <cell r="BK978"/>
          <cell r="BL978"/>
          <cell r="BM978"/>
          <cell r="BN978"/>
          <cell r="BO978"/>
          <cell r="BP978"/>
          <cell r="BQ978"/>
          <cell r="BR978"/>
          <cell r="BS978"/>
          <cell r="BT978" t="str">
            <v>นายชัชวาล ไร่ดี</v>
          </cell>
          <cell r="BU978">
            <v>883263011100</v>
          </cell>
          <cell r="BV978"/>
          <cell r="BW978"/>
          <cell r="BX978"/>
          <cell r="BY978"/>
          <cell r="BZ978"/>
          <cell r="CA978"/>
          <cell r="CB978"/>
          <cell r="CC978"/>
          <cell r="CD978" t="str">
            <v>นายชัชวาล ไร่ดี</v>
          </cell>
          <cell r="CE978"/>
          <cell r="CF978"/>
          <cell r="CG978"/>
          <cell r="CH978"/>
          <cell r="CI978"/>
          <cell r="CJ978"/>
          <cell r="CK978"/>
          <cell r="CL978"/>
          <cell r="CM978"/>
          <cell r="CN978"/>
          <cell r="CO978"/>
          <cell r="CP978"/>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X979"/>
          <cell r="Y979"/>
          <cell r="Z979"/>
          <cell r="AA979">
            <v>9</v>
          </cell>
          <cell r="AB979">
            <v>9</v>
          </cell>
          <cell r="AC979">
            <v>2563</v>
          </cell>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สืบทรัพย์ (คำสั่ง 25/1/2567) //(รายงานวันที่ 4/9/67)</v>
          </cell>
          <cell r="BC979"/>
          <cell r="BD979"/>
          <cell r="BE979"/>
          <cell r="BF979"/>
          <cell r="BG979"/>
          <cell r="BH979"/>
          <cell r="BI979"/>
          <cell r="BJ979"/>
          <cell r="BK979"/>
          <cell r="BL979"/>
          <cell r="BM979"/>
          <cell r="BN979"/>
          <cell r="BO979"/>
          <cell r="BP979"/>
          <cell r="BQ979"/>
          <cell r="BR979"/>
          <cell r="BS979"/>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cell r="CA979"/>
          <cell r="CB979"/>
          <cell r="CC979" t="str">
            <v>ปฏิยุทธ์</v>
          </cell>
          <cell r="CD979"/>
          <cell r="CE979"/>
          <cell r="CF979"/>
          <cell r="CG979"/>
          <cell r="CH979"/>
          <cell r="CI979"/>
          <cell r="CJ979"/>
          <cell r="CK979"/>
          <cell r="CL979">
            <v>243880</v>
          </cell>
          <cell r="CM979"/>
          <cell r="CN979"/>
          <cell r="CO979"/>
          <cell r="CP979"/>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X980"/>
          <cell r="Y980"/>
          <cell r="Z980"/>
          <cell r="AA980">
            <v>25</v>
          </cell>
          <cell r="AB980">
            <v>12</v>
          </cell>
          <cell r="AC980">
            <v>2560</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cell r="BD980"/>
          <cell r="BE980"/>
          <cell r="BF980"/>
          <cell r="BG980"/>
          <cell r="BH980"/>
          <cell r="BI980"/>
          <cell r="BJ980"/>
          <cell r="BK980"/>
          <cell r="BL980"/>
          <cell r="BM980"/>
          <cell r="BN980"/>
          <cell r="BO980"/>
          <cell r="BP980"/>
          <cell r="BQ980"/>
          <cell r="BR980"/>
          <cell r="BS980"/>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cell r="CA980"/>
          <cell r="CB980"/>
          <cell r="CC980" t="str">
            <v>ปฏิยุทธ์</v>
          </cell>
          <cell r="CD980"/>
          <cell r="CE980"/>
          <cell r="CF980"/>
          <cell r="CG980"/>
          <cell r="CH980"/>
          <cell r="CI980"/>
          <cell r="CJ980"/>
          <cell r="CK980"/>
          <cell r="CL980">
            <v>243880</v>
          </cell>
          <cell r="CM980"/>
          <cell r="CN980"/>
          <cell r="CO980"/>
          <cell r="CP980"/>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A981"/>
          <cell r="AB981"/>
          <cell r="AC981"/>
          <cell r="AD981"/>
          <cell r="AE981"/>
          <cell r="AF981"/>
          <cell r="AG981">
            <v>1</v>
          </cell>
          <cell r="AH981">
            <v>5</v>
          </cell>
          <cell r="AI981">
            <v>2560</v>
          </cell>
          <cell r="AJ981"/>
          <cell r="AK981"/>
          <cell r="AL981"/>
          <cell r="AM981"/>
          <cell r="AN981"/>
          <cell r="AO981"/>
          <cell r="AP981"/>
          <cell r="AQ981"/>
          <cell r="AR981"/>
          <cell r="AS981"/>
          <cell r="AT981"/>
          <cell r="AU981"/>
          <cell r="AV981"/>
          <cell r="AW981"/>
          <cell r="AX981"/>
          <cell r="AY981"/>
          <cell r="AZ981"/>
          <cell r="BA981"/>
          <cell r="BB981" t="str">
            <v>สืบทรัพย์ (คำสั่ง 25/1/2567) // (รายงานวันที่ 23/9/2567)</v>
          </cell>
          <cell r="BC981"/>
          <cell r="BD981"/>
          <cell r="BE981"/>
          <cell r="BF981"/>
          <cell r="BG981"/>
          <cell r="BH981"/>
          <cell r="BI981"/>
          <cell r="BJ981"/>
          <cell r="BK981"/>
          <cell r="BL981"/>
          <cell r="BM981"/>
          <cell r="BN981"/>
          <cell r="BO981"/>
          <cell r="BP981"/>
          <cell r="BQ981"/>
          <cell r="BR981"/>
          <cell r="BS981"/>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A981"/>
          <cell r="CB981"/>
          <cell r="CC981" t="str">
            <v>ปฏิยุทธ์</v>
          </cell>
          <cell r="CD981"/>
          <cell r="CE981"/>
          <cell r="CF981"/>
          <cell r="CG981"/>
          <cell r="CH981"/>
          <cell r="CI981"/>
          <cell r="CJ981"/>
          <cell r="CK981"/>
          <cell r="CL981"/>
          <cell r="CM981"/>
          <cell r="CN981"/>
          <cell r="CO981"/>
          <cell r="CP981"/>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25/9/2567)</v>
          </cell>
          <cell r="BC982"/>
          <cell r="BD982"/>
          <cell r="BE982"/>
          <cell r="BF982"/>
          <cell r="BG982"/>
          <cell r="BH982"/>
          <cell r="BI982"/>
          <cell r="BJ982"/>
          <cell r="BK982"/>
          <cell r="BL982"/>
          <cell r="BM982"/>
          <cell r="BN982"/>
          <cell r="BO982"/>
          <cell r="BP982"/>
          <cell r="BQ982"/>
          <cell r="BR982"/>
          <cell r="BS982"/>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A982"/>
          <cell r="CB982"/>
          <cell r="CC982" t="str">
            <v>ปฏิยุทธ์</v>
          </cell>
          <cell r="CD982"/>
          <cell r="CE982"/>
          <cell r="CF982"/>
          <cell r="CG982"/>
          <cell r="CH982"/>
          <cell r="CI982"/>
          <cell r="CJ982"/>
          <cell r="CK982"/>
          <cell r="CL982"/>
          <cell r="CM982"/>
          <cell r="CN982"/>
          <cell r="CO982"/>
          <cell r="CP982"/>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X983"/>
          <cell r="Y983"/>
          <cell r="Z983"/>
          <cell r="AA983">
            <v>14</v>
          </cell>
          <cell r="AB983">
            <v>6</v>
          </cell>
          <cell r="AC983">
            <v>2560</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cell r="BD983"/>
          <cell r="BE983"/>
          <cell r="BF983"/>
          <cell r="BG983"/>
          <cell r="BH983"/>
          <cell r="BI983"/>
          <cell r="BJ983"/>
          <cell r="BK983"/>
          <cell r="BL983"/>
          <cell r="BM983"/>
          <cell r="BN983"/>
          <cell r="BO983"/>
          <cell r="BP983"/>
          <cell r="BQ983"/>
          <cell r="BR983"/>
          <cell r="BS983"/>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A983"/>
          <cell r="CB983"/>
          <cell r="CC983" t="str">
            <v>ปฏิยุทธ์</v>
          </cell>
          <cell r="CD983" t="str">
            <v>นางธัญญรัตน์ คำแห่</v>
          </cell>
          <cell r="CE983"/>
          <cell r="CF983"/>
          <cell r="CG983"/>
          <cell r="CH983"/>
          <cell r="CI983"/>
          <cell r="CJ983"/>
          <cell r="CK983"/>
          <cell r="CL983"/>
          <cell r="CM983"/>
          <cell r="CN983"/>
          <cell r="CO983"/>
          <cell r="CP983"/>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X984"/>
          <cell r="Y984"/>
          <cell r="Z984"/>
          <cell r="AA984">
            <v>19</v>
          </cell>
          <cell r="AB984">
            <v>11</v>
          </cell>
          <cell r="AC984">
            <v>2562</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23/9/2567)</v>
          </cell>
          <cell r="BC984"/>
          <cell r="BD984"/>
          <cell r="BE984"/>
          <cell r="BF984"/>
          <cell r="BG984"/>
          <cell r="BH984"/>
          <cell r="BI984"/>
          <cell r="BJ984"/>
          <cell r="BK984"/>
          <cell r="BL984"/>
          <cell r="BM984"/>
          <cell r="BN984"/>
          <cell r="BO984"/>
          <cell r="BP984"/>
          <cell r="BQ984"/>
          <cell r="BR984"/>
          <cell r="BS984"/>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A984"/>
          <cell r="CB984"/>
          <cell r="CC984" t="str">
            <v>ปฏิยุทธ์</v>
          </cell>
          <cell r="CD984"/>
          <cell r="CE984"/>
          <cell r="CF984"/>
          <cell r="CG984"/>
          <cell r="CH984"/>
          <cell r="CI984"/>
          <cell r="CJ984"/>
          <cell r="CK984"/>
          <cell r="CL984"/>
          <cell r="CM984"/>
          <cell r="CN984"/>
          <cell r="CO984"/>
          <cell r="CP984"/>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25/9/2567)</v>
          </cell>
          <cell r="BC985"/>
          <cell r="BD985"/>
          <cell r="BE985"/>
          <cell r="BF985"/>
          <cell r="BG985"/>
          <cell r="BH985"/>
          <cell r="BI985"/>
          <cell r="BJ985"/>
          <cell r="BK985"/>
          <cell r="BL985"/>
          <cell r="BM985"/>
          <cell r="BN985"/>
          <cell r="BO985"/>
          <cell r="BP985"/>
          <cell r="BQ985"/>
          <cell r="BR985"/>
          <cell r="BS985"/>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A985"/>
          <cell r="CB985"/>
          <cell r="CC985" t="str">
            <v>ปฏิยุทธ์</v>
          </cell>
          <cell r="CD985" t="str">
            <v>นางวิลาวัลย์ เจริญสุข</v>
          </cell>
          <cell r="CE985"/>
          <cell r="CF985"/>
          <cell r="CG985"/>
          <cell r="CH985"/>
          <cell r="CI985"/>
          <cell r="CJ985"/>
          <cell r="CK985"/>
          <cell r="CL985"/>
          <cell r="CM985"/>
          <cell r="CN985"/>
          <cell r="CO985"/>
          <cell r="CP985"/>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X986"/>
          <cell r="Y986"/>
          <cell r="Z986"/>
          <cell r="AA986">
            <v>25</v>
          </cell>
          <cell r="AB986">
            <v>7</v>
          </cell>
          <cell r="AC986">
            <v>2560</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cell r="BD986"/>
          <cell r="BE986"/>
          <cell r="BF986"/>
          <cell r="BG986"/>
          <cell r="BH986"/>
          <cell r="BI986"/>
          <cell r="BJ986"/>
          <cell r="BK986"/>
          <cell r="BL986"/>
          <cell r="BM986"/>
          <cell r="BN986"/>
          <cell r="BO986"/>
          <cell r="BP986"/>
          <cell r="BQ986"/>
          <cell r="BR986"/>
          <cell r="BS986"/>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A986"/>
          <cell r="CB986"/>
          <cell r="CC986" t="str">
            <v>ปฏิยุทธ์</v>
          </cell>
          <cell r="CD986" t="str">
            <v>นายวิทยา คำมาวัน</v>
          </cell>
          <cell r="CE986"/>
          <cell r="CF986"/>
          <cell r="CG986"/>
          <cell r="CH986"/>
          <cell r="CI986"/>
          <cell r="CJ986"/>
          <cell r="CK986"/>
          <cell r="CL986"/>
          <cell r="CM986"/>
          <cell r="CN986"/>
          <cell r="CO986"/>
          <cell r="CP986"/>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AA987"/>
          <cell r="AB987"/>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cell r="BD987"/>
          <cell r="BE987"/>
          <cell r="BF987"/>
          <cell r="BG987"/>
          <cell r="BH987"/>
          <cell r="BI987"/>
          <cell r="BJ987"/>
          <cell r="BK987"/>
          <cell r="BL987"/>
          <cell r="BM987"/>
          <cell r="BN987"/>
          <cell r="BO987"/>
          <cell r="BP987"/>
          <cell r="BQ987"/>
          <cell r="BR987"/>
          <cell r="BS987"/>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A987"/>
          <cell r="CB987"/>
          <cell r="CC987" t="str">
            <v>ปฏิยุทธื</v>
          </cell>
          <cell r="CD987"/>
          <cell r="CE987"/>
          <cell r="CF987"/>
          <cell r="CG987"/>
          <cell r="CH987"/>
          <cell r="CI987"/>
          <cell r="CJ987"/>
          <cell r="CK987"/>
          <cell r="CL987"/>
          <cell r="CM987"/>
          <cell r="CN987"/>
          <cell r="CO987"/>
          <cell r="CP987"/>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สืบทรัพย์ (คำสั่ง 25/1/2567) // (รายงานวันที่ 25/9/2567)</v>
          </cell>
          <cell r="BC988"/>
          <cell r="BD988"/>
          <cell r="BE988"/>
          <cell r="BF988"/>
          <cell r="BG988"/>
          <cell r="BH988"/>
          <cell r="BI988"/>
          <cell r="BJ988"/>
          <cell r="BK988"/>
          <cell r="BL988"/>
          <cell r="BM988"/>
          <cell r="BN988"/>
          <cell r="BO988"/>
          <cell r="BP988"/>
          <cell r="BQ988"/>
          <cell r="BR988"/>
          <cell r="BS988"/>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A988"/>
          <cell r="CB988"/>
          <cell r="CC988" t="str">
            <v>ปฏิยุทธ์</v>
          </cell>
          <cell r="CD988" t="str">
            <v>นายพิชิต สิงหราชโยคี</v>
          </cell>
          <cell r="CE988"/>
          <cell r="CF988"/>
          <cell r="CG988"/>
          <cell r="CH988"/>
          <cell r="CI988"/>
          <cell r="CJ988"/>
          <cell r="CK988"/>
          <cell r="CL988"/>
          <cell r="CM988"/>
          <cell r="CN988"/>
          <cell r="CO988"/>
          <cell r="CP988"/>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cell r="BD989"/>
          <cell r="BE989"/>
          <cell r="BF989"/>
          <cell r="BG989"/>
          <cell r="BH989"/>
          <cell r="BI989"/>
          <cell r="BJ989"/>
          <cell r="BK989"/>
          <cell r="BL989"/>
          <cell r="BM989"/>
          <cell r="BN989"/>
          <cell r="BO989"/>
          <cell r="BP989"/>
          <cell r="BQ989"/>
          <cell r="BR989"/>
          <cell r="BS989"/>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A989"/>
          <cell r="CB989"/>
          <cell r="CC989" t="str">
            <v>ปฏิยุทธ์</v>
          </cell>
          <cell r="CD989" t="str">
            <v>นายคงศักดิ์ จันทร์เขียว</v>
          </cell>
          <cell r="CE989"/>
          <cell r="CF989"/>
          <cell r="CG989"/>
          <cell r="CH989"/>
          <cell r="CI989"/>
          <cell r="CJ989"/>
          <cell r="CK989"/>
          <cell r="CL989"/>
          <cell r="CM989"/>
          <cell r="CN989"/>
          <cell r="CO989"/>
          <cell r="CP989"/>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ยกเลิกสืบทรัพย์ เนื่องจากชำระหนี้ปิดบัญชี 10/6/2567</v>
          </cell>
          <cell r="BC990"/>
          <cell r="BD990"/>
          <cell r="BE990"/>
          <cell r="BF990"/>
          <cell r="BG990"/>
          <cell r="BH990"/>
          <cell r="BI990"/>
          <cell r="BJ990"/>
          <cell r="BK990"/>
          <cell r="BL990"/>
          <cell r="BM990"/>
          <cell r="BN990"/>
          <cell r="BO990"/>
          <cell r="BP990"/>
          <cell r="BQ990"/>
          <cell r="BR990"/>
          <cell r="BS990"/>
          <cell r="BT990" t="str">
            <v>นายอินสม สร้อยฟ้า</v>
          </cell>
          <cell r="BU990">
            <v>883263011078</v>
          </cell>
          <cell r="BV990"/>
          <cell r="BW990"/>
          <cell r="BX990"/>
          <cell r="BY990"/>
          <cell r="BZ990"/>
          <cell r="CA990"/>
          <cell r="CB990"/>
          <cell r="CC990"/>
          <cell r="CD990" t="str">
            <v>นายอินสม สร้อยฟ้า</v>
          </cell>
          <cell r="CE990"/>
          <cell r="CF990"/>
          <cell r="CG990"/>
          <cell r="CH990"/>
          <cell r="CI990"/>
          <cell r="CJ990"/>
          <cell r="CK990"/>
          <cell r="CL990"/>
          <cell r="CM990"/>
          <cell r="CN990"/>
          <cell r="CO990"/>
          <cell r="CP990"/>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X991"/>
          <cell r="Y991"/>
          <cell r="Z991"/>
          <cell r="AA991">
            <v>16</v>
          </cell>
          <cell r="AB991">
            <v>2</v>
          </cell>
          <cell r="AC991">
            <v>2560</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สืบทรัพย์ (คำสั่ง 25/1/2567) // (รายงานวันที่ 25/9/2567)</v>
          </cell>
          <cell r="BC991"/>
          <cell r="BD991"/>
          <cell r="BE991"/>
          <cell r="BF991"/>
          <cell r="BG991"/>
          <cell r="BH991"/>
          <cell r="BI991"/>
          <cell r="BJ991"/>
          <cell r="BK991"/>
          <cell r="BL991"/>
          <cell r="BM991"/>
          <cell r="BN991"/>
          <cell r="BO991"/>
          <cell r="BP991"/>
          <cell r="BQ991"/>
          <cell r="BR991"/>
          <cell r="BS991"/>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A991"/>
          <cell r="CB991"/>
          <cell r="CC991" t="str">
            <v>ปฏิยุทธ์</v>
          </cell>
          <cell r="CD991" t="str">
            <v>นายบุญทา สุยะใหญ่</v>
          </cell>
          <cell r="CE991"/>
          <cell r="CF991"/>
          <cell r="CG991"/>
          <cell r="CH991"/>
          <cell r="CI991"/>
          <cell r="CJ991"/>
          <cell r="CK991"/>
          <cell r="CL991"/>
          <cell r="CM991"/>
          <cell r="CN991"/>
          <cell r="CO991"/>
          <cell r="CP991"/>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X992"/>
          <cell r="Y992"/>
          <cell r="Z992"/>
          <cell r="AA992">
            <v>24</v>
          </cell>
          <cell r="AB992">
            <v>4</v>
          </cell>
          <cell r="AC992">
            <v>2566</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cell r="BD992"/>
          <cell r="BE992"/>
          <cell r="BF992"/>
          <cell r="BG992"/>
          <cell r="BH992"/>
          <cell r="BI992"/>
          <cell r="BJ992"/>
          <cell r="BK992"/>
          <cell r="BL992"/>
          <cell r="BM992"/>
          <cell r="BN992"/>
          <cell r="BO992"/>
          <cell r="BP992"/>
          <cell r="BQ992"/>
          <cell r="BR992"/>
          <cell r="BS992"/>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A992"/>
          <cell r="CB992"/>
          <cell r="CC992" t="str">
            <v>ปฏิยุทธ์</v>
          </cell>
          <cell r="CD992" t="str">
            <v>นางสาวเนรัญชรา จันทราศรี</v>
          </cell>
          <cell r="CE992"/>
          <cell r="CF992"/>
          <cell r="CG992"/>
          <cell r="CH992"/>
          <cell r="CI992"/>
          <cell r="CJ992"/>
          <cell r="CK992"/>
          <cell r="CL992"/>
          <cell r="CM992"/>
          <cell r="CN992"/>
          <cell r="CO992"/>
          <cell r="CP992"/>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X993"/>
          <cell r="Y993"/>
          <cell r="Z993"/>
          <cell r="AA993">
            <v>22</v>
          </cell>
          <cell r="AB993">
            <v>8</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23/9/2567)</v>
          </cell>
          <cell r="BC993"/>
          <cell r="BD993"/>
          <cell r="BE993"/>
          <cell r="BF993"/>
          <cell r="BG993"/>
          <cell r="BH993"/>
          <cell r="BI993"/>
          <cell r="BJ993"/>
          <cell r="BK993"/>
          <cell r="BL993"/>
          <cell r="BM993"/>
          <cell r="BN993"/>
          <cell r="BO993"/>
          <cell r="BP993"/>
          <cell r="BQ993"/>
          <cell r="BR993"/>
          <cell r="BS993"/>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B993"/>
          <cell r="CC993" t="str">
            <v>ปฏิยุทธ์</v>
          </cell>
          <cell r="CD993"/>
          <cell r="CE993"/>
          <cell r="CF993"/>
          <cell r="CG993"/>
          <cell r="CH993"/>
          <cell r="CI993"/>
          <cell r="CJ993"/>
          <cell r="CK993"/>
          <cell r="CL993"/>
          <cell r="CM993"/>
          <cell r="CN993"/>
          <cell r="CO993"/>
          <cell r="CP993"/>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X994"/>
          <cell r="Y994"/>
          <cell r="Z994"/>
          <cell r="AA994">
            <v>20</v>
          </cell>
          <cell r="AB994">
            <v>4</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  </v>
          </cell>
          <cell r="BC994"/>
          <cell r="BD994"/>
          <cell r="BE994"/>
          <cell r="BF994"/>
          <cell r="BG994"/>
          <cell r="BH994"/>
          <cell r="BI994"/>
          <cell r="BJ994"/>
          <cell r="BK994"/>
          <cell r="BL994"/>
          <cell r="BM994"/>
          <cell r="BN994"/>
          <cell r="BO994"/>
          <cell r="BP994"/>
          <cell r="BQ994"/>
          <cell r="BR994"/>
          <cell r="BS994"/>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A994"/>
          <cell r="CB994"/>
          <cell r="CC994" t="str">
            <v>ปฏิยุทธ์</v>
          </cell>
          <cell r="CD994" t="str">
            <v>นายมานพ บุญหนัก</v>
          </cell>
          <cell r="CE994"/>
          <cell r="CF994"/>
          <cell r="CG994"/>
          <cell r="CH994"/>
          <cell r="CI994"/>
          <cell r="CJ994"/>
          <cell r="CK994"/>
          <cell r="CL994"/>
          <cell r="CM994"/>
          <cell r="CN994"/>
          <cell r="CO994"/>
          <cell r="CP994"/>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X995"/>
          <cell r="Y995"/>
          <cell r="Z995"/>
          <cell r="AA995">
            <v>24</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สืบทรัพย์ (คำสั่ง 25/1/2567) // (รายงานวันที่ 25/9/2567)</v>
          </cell>
          <cell r="BC995"/>
          <cell r="BD995"/>
          <cell r="BE995"/>
          <cell r="BF995"/>
          <cell r="BG995"/>
          <cell r="BH995"/>
          <cell r="BI995"/>
          <cell r="BJ995"/>
          <cell r="BK995"/>
          <cell r="BL995"/>
          <cell r="BM995"/>
          <cell r="BN995"/>
          <cell r="BO995"/>
          <cell r="BP995"/>
          <cell r="BQ995"/>
          <cell r="BR995"/>
          <cell r="BS995"/>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A995"/>
          <cell r="CB995"/>
          <cell r="CC995" t="str">
            <v>ปฏิยุทธ์</v>
          </cell>
          <cell r="CD995" t="str">
            <v>นางสาวตรียาภรณ์ จำปาสิทธิ์</v>
          </cell>
          <cell r="CE995"/>
          <cell r="CF995"/>
          <cell r="CG995"/>
          <cell r="CH995"/>
          <cell r="CI995"/>
          <cell r="CJ995"/>
          <cell r="CK995"/>
          <cell r="CL995"/>
          <cell r="CM995"/>
          <cell r="CN995"/>
          <cell r="CO995"/>
          <cell r="CP995"/>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//(รายงานวันที่ 4/9/67)</v>
          </cell>
          <cell r="BC996"/>
          <cell r="BD996"/>
          <cell r="BE996"/>
          <cell r="BF996"/>
          <cell r="BG996"/>
          <cell r="BH996"/>
          <cell r="BI996"/>
          <cell r="BJ996"/>
          <cell r="BK996"/>
          <cell r="BL996"/>
          <cell r="BM996"/>
          <cell r="BN996"/>
          <cell r="BO996"/>
          <cell r="BP996"/>
          <cell r="BQ996"/>
          <cell r="BR996"/>
          <cell r="BS996"/>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cell r="CA996"/>
          <cell r="CB996"/>
          <cell r="CC996" t="str">
            <v>ปฏิยุทธ์</v>
          </cell>
          <cell r="CD996"/>
          <cell r="CE996"/>
          <cell r="CF996"/>
          <cell r="CG996"/>
          <cell r="CH996"/>
          <cell r="CI996"/>
          <cell r="CJ996"/>
          <cell r="CK996"/>
          <cell r="CL996">
            <v>243880</v>
          </cell>
          <cell r="CM996"/>
          <cell r="CN996"/>
          <cell r="CO996"/>
          <cell r="CP996"/>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cell r="BD997"/>
          <cell r="BE997"/>
          <cell r="BF997"/>
          <cell r="BG997"/>
          <cell r="BH997"/>
          <cell r="BI997"/>
          <cell r="BJ997"/>
          <cell r="BK997"/>
          <cell r="BL997"/>
          <cell r="BM997"/>
          <cell r="BN997"/>
          <cell r="BO997"/>
          <cell r="BP997"/>
          <cell r="BQ997"/>
          <cell r="BR997"/>
          <cell r="BS997"/>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cell r="CA997"/>
          <cell r="CB997"/>
          <cell r="CC997" t="str">
            <v>ปฏิยุทธ์</v>
          </cell>
          <cell r="CD997"/>
          <cell r="CE997"/>
          <cell r="CF997"/>
          <cell r="CG997"/>
          <cell r="CH997"/>
          <cell r="CI997"/>
          <cell r="CJ997"/>
          <cell r="CK997"/>
          <cell r="CL997">
            <v>243880</v>
          </cell>
          <cell r="CM997"/>
          <cell r="CN997"/>
          <cell r="CO997"/>
          <cell r="CP997"/>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V998"/>
          <cell r="W998"/>
          <cell r="X998"/>
          <cell r="Y998"/>
          <cell r="Z998"/>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22/8/67)</v>
          </cell>
          <cell r="BC998"/>
          <cell r="BD998"/>
          <cell r="BE998"/>
          <cell r="BF998"/>
          <cell r="BG998"/>
          <cell r="BH998"/>
          <cell r="BI998"/>
          <cell r="BJ998"/>
          <cell r="BK998"/>
          <cell r="BL998"/>
          <cell r="BM998"/>
          <cell r="BN998"/>
          <cell r="BO998"/>
          <cell r="BP998"/>
          <cell r="BQ998"/>
          <cell r="BR998"/>
          <cell r="BS998"/>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A998"/>
          <cell r="CB998"/>
          <cell r="CC998" t="str">
            <v>ปฏิยุทธ์</v>
          </cell>
          <cell r="CD998"/>
          <cell r="CE998"/>
          <cell r="CF998"/>
          <cell r="CG998"/>
          <cell r="CH998"/>
          <cell r="CI998"/>
          <cell r="CJ998"/>
          <cell r="CK998"/>
          <cell r="CL998">
            <v>243880</v>
          </cell>
          <cell r="CM998"/>
          <cell r="CN998"/>
          <cell r="CO998"/>
          <cell r="CP998"/>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V999"/>
          <cell r="W999"/>
          <cell r="X999"/>
          <cell r="Y999"/>
          <cell r="Z999"/>
          <cell r="AA999">
            <v>24</v>
          </cell>
          <cell r="AB999">
            <v>4</v>
          </cell>
          <cell r="AC999">
            <v>2566</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cell r="BD999"/>
          <cell r="BE999"/>
          <cell r="BF999"/>
          <cell r="BG999"/>
          <cell r="BH999"/>
          <cell r="BI999"/>
          <cell r="BJ999"/>
          <cell r="BK999"/>
          <cell r="BL999"/>
          <cell r="BM999"/>
          <cell r="BN999"/>
          <cell r="BO999"/>
          <cell r="BP999"/>
          <cell r="BQ999"/>
          <cell r="BR999"/>
          <cell r="BS999"/>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A999"/>
          <cell r="CB999"/>
          <cell r="CC999" t="str">
            <v>ปฏิยุทธ์</v>
          </cell>
          <cell r="CD999"/>
          <cell r="CE999"/>
          <cell r="CF999"/>
          <cell r="CG999"/>
          <cell r="CH999"/>
          <cell r="CI999"/>
          <cell r="CJ999"/>
          <cell r="CK999"/>
          <cell r="CL999">
            <v>243880</v>
          </cell>
          <cell r="CM999"/>
          <cell r="CN999"/>
          <cell r="CO999"/>
          <cell r="CP999"/>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cell r="BM1000"/>
          <cell r="BN1000"/>
          <cell r="BO1000"/>
          <cell r="BP1000"/>
          <cell r="BQ1000"/>
          <cell r="BR1000"/>
          <cell r="BS1000"/>
          <cell r="BT1000" t="str">
            <v>นายสุนทร อุทิศลาภผล</v>
          </cell>
          <cell r="BU1000">
            <v>883263011092</v>
          </cell>
          <cell r="BV1000" t="str">
            <v>นายชนัดกิจ บุญมา</v>
          </cell>
          <cell r="BW1000"/>
          <cell r="BX1000" t="str">
            <v>1-5016-00071-59-1</v>
          </cell>
          <cell r="BY1000"/>
          <cell r="BZ1000"/>
          <cell r="CA1000"/>
          <cell r="CB1000"/>
          <cell r="CC1000"/>
          <cell r="CD1000" t="str">
            <v>นายสุนทร อุทิศลาภผล</v>
          </cell>
          <cell r="CE1000"/>
          <cell r="CF1000"/>
          <cell r="CG1000"/>
          <cell r="CH1000"/>
          <cell r="CI1000"/>
          <cell r="CJ1000"/>
          <cell r="CK1000"/>
          <cell r="CL1000"/>
          <cell r="CM1000"/>
          <cell r="CN1000"/>
          <cell r="CO1000"/>
          <cell r="CP1000"/>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X1001"/>
          <cell r="Y1001"/>
          <cell r="Z1001"/>
          <cell r="AA1001">
            <v>7</v>
          </cell>
          <cell r="AB1001">
            <v>12</v>
          </cell>
          <cell r="AC1001">
            <v>2563</v>
          </cell>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25/1/2567) //(รายงานวันที่ 22/8/67)</v>
          </cell>
          <cell r="BC1001"/>
          <cell r="BD1001"/>
          <cell r="BE1001"/>
          <cell r="BF1001"/>
          <cell r="BG1001"/>
          <cell r="BH1001"/>
          <cell r="BI1001"/>
          <cell r="BJ1001"/>
          <cell r="BK1001"/>
          <cell r="BL1001"/>
          <cell r="BM1001"/>
          <cell r="BN1001"/>
          <cell r="BO1001"/>
          <cell r="BP1001"/>
          <cell r="BQ1001"/>
          <cell r="BR1001"/>
          <cell r="BS1001"/>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A1001"/>
          <cell r="CB1001"/>
          <cell r="CC1001" t="str">
            <v>ปฏิยุทธ์</v>
          </cell>
          <cell r="CD1001"/>
          <cell r="CE1001"/>
          <cell r="CF1001"/>
          <cell r="CG1001"/>
          <cell r="CH1001"/>
          <cell r="CI1001"/>
          <cell r="CJ1001"/>
          <cell r="CK1001"/>
          <cell r="CL1001">
            <v>243880</v>
          </cell>
          <cell r="CM1001"/>
          <cell r="CN1001"/>
          <cell r="CO1001"/>
          <cell r="CP1001"/>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X1002"/>
          <cell r="Y1002"/>
          <cell r="Z1002"/>
          <cell r="AA1002">
            <v>10</v>
          </cell>
          <cell r="AB1002">
            <v>9</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4/9/67)</v>
          </cell>
          <cell r="BC1002"/>
          <cell r="BD1002"/>
          <cell r="BE1002"/>
          <cell r="BF1002"/>
          <cell r="BG1002"/>
          <cell r="BH1002"/>
          <cell r="BI1002"/>
          <cell r="BJ1002"/>
          <cell r="BK1002"/>
          <cell r="BL1002"/>
          <cell r="BM1002"/>
          <cell r="BN1002"/>
          <cell r="BO1002"/>
          <cell r="BP1002"/>
          <cell r="BQ1002"/>
          <cell r="BR1002"/>
          <cell r="BS1002"/>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2"/>
          <cell r="CA1002"/>
          <cell r="CB1002"/>
          <cell r="CC1002" t="str">
            <v>ปฏิยุทธ์</v>
          </cell>
          <cell r="CD1002"/>
          <cell r="CE1002"/>
          <cell r="CF1002"/>
          <cell r="CG1002"/>
          <cell r="CH1002"/>
          <cell r="CI1002"/>
          <cell r="CJ1002"/>
          <cell r="CK1002"/>
          <cell r="CL1002">
            <v>243880</v>
          </cell>
          <cell r="CM1002"/>
          <cell r="CN1002"/>
          <cell r="CO1002"/>
          <cell r="CP1002"/>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cell r="BD1003"/>
          <cell r="BE1003"/>
          <cell r="BF1003"/>
          <cell r="BG1003"/>
          <cell r="BH1003"/>
          <cell r="BI1003"/>
          <cell r="BJ1003"/>
          <cell r="BK1003"/>
          <cell r="BL1003"/>
          <cell r="BM1003"/>
          <cell r="BN1003"/>
          <cell r="BO1003"/>
          <cell r="BP1003"/>
          <cell r="BQ1003"/>
          <cell r="BR1003"/>
          <cell r="BS1003"/>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3"/>
          <cell r="CA1003"/>
          <cell r="CB1003"/>
          <cell r="CC1003" t="str">
            <v>ปฏิยุทธ์</v>
          </cell>
          <cell r="CD1003"/>
          <cell r="CE1003"/>
          <cell r="CF1003"/>
          <cell r="CG1003"/>
          <cell r="CH1003"/>
          <cell r="CI1003"/>
          <cell r="CJ1003"/>
          <cell r="CK1003"/>
          <cell r="CL1003">
            <v>243880</v>
          </cell>
          <cell r="CM1003"/>
          <cell r="CN1003"/>
          <cell r="CO1003"/>
          <cell r="CP1003"/>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X1004"/>
          <cell r="Y1004"/>
          <cell r="Z1004"/>
          <cell r="AA1004">
            <v>3</v>
          </cell>
          <cell r="AB1004">
            <v>9</v>
          </cell>
          <cell r="AC1004">
            <v>2563</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 (รายงานวันที่ 23/9/2567)</v>
          </cell>
          <cell r="BC1004"/>
          <cell r="BD1004"/>
          <cell r="BE1004"/>
          <cell r="BF1004"/>
          <cell r="BG1004"/>
          <cell r="BH1004"/>
          <cell r="BI1004"/>
          <cell r="BJ1004"/>
          <cell r="BK1004"/>
          <cell r="BL1004"/>
          <cell r="BM1004"/>
          <cell r="BN1004"/>
          <cell r="BO1004"/>
          <cell r="BP1004"/>
          <cell r="BQ1004"/>
          <cell r="BR1004"/>
          <cell r="BS1004"/>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A1004"/>
          <cell r="CB1004"/>
          <cell r="CC1004" t="str">
            <v>ปฏิยุทธ์</v>
          </cell>
          <cell r="CD1004"/>
          <cell r="CE1004"/>
          <cell r="CF1004"/>
          <cell r="CG1004"/>
          <cell r="CH1004"/>
          <cell r="CI1004"/>
          <cell r="CJ1004"/>
          <cell r="CK1004"/>
          <cell r="CL1004"/>
          <cell r="CM1004"/>
          <cell r="CN1004"/>
          <cell r="CO1004"/>
          <cell r="CP1004"/>
        </row>
        <row r="1005">
          <cell r="B1005">
            <v>2478</v>
          </cell>
          <cell r="C1005">
            <v>1002</v>
          </cell>
          <cell r="D1005"/>
          <cell r="E1005"/>
          <cell r="F1005"/>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Q1005"/>
          <cell r="R1005"/>
          <cell r="S1005" t="str">
            <v>จังหวัดฝาง</v>
          </cell>
          <cell r="T1005" t="str">
            <v>ผบ.601</v>
          </cell>
          <cell r="U1005">
            <v>2557</v>
          </cell>
          <cell r="V1005" t="str">
            <v>ผบ719</v>
          </cell>
          <cell r="W1005">
            <v>2557</v>
          </cell>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สืบแล้ว รายงานผลสืบทรัพย์ 8/7/2567</v>
          </cell>
          <cell r="BC1005"/>
          <cell r="BD1005"/>
          <cell r="BE1005"/>
          <cell r="BF1005"/>
          <cell r="BG1005"/>
          <cell r="BH1005"/>
          <cell r="BI1005"/>
          <cell r="BJ1005"/>
          <cell r="BK1005"/>
          <cell r="BL1005"/>
          <cell r="BM1005"/>
          <cell r="BN1005"/>
          <cell r="BO1005"/>
          <cell r="BP1005"/>
          <cell r="BQ1005"/>
          <cell r="BR1005"/>
          <cell r="BS1005"/>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5"/>
          <cell r="CA1005"/>
          <cell r="CB1005">
            <v>4</v>
          </cell>
          <cell r="CC1005"/>
          <cell r="CD1005" t="str">
            <v>นายบุญมี ปุกคำ</v>
          </cell>
          <cell r="CE1005"/>
          <cell r="CF1005"/>
          <cell r="CG1005"/>
          <cell r="CH1005"/>
          <cell r="CI1005"/>
          <cell r="CJ1005"/>
          <cell r="CK1005"/>
          <cell r="CL1005"/>
          <cell r="CM1005"/>
          <cell r="CN1005"/>
          <cell r="CO1005"/>
          <cell r="CP1005"/>
        </row>
        <row r="1006">
          <cell r="B1006">
            <v>2479</v>
          </cell>
          <cell r="C1006">
            <v>1003</v>
          </cell>
          <cell r="D1006"/>
          <cell r="E1006"/>
          <cell r="F1006"/>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ผบ.855</v>
          </cell>
          <cell r="U1006">
            <v>2558</v>
          </cell>
          <cell r="V1006" t="str">
            <v>ผบ.96</v>
          </cell>
          <cell r="W1006">
            <v>2559</v>
          </cell>
          <cell r="X1006"/>
          <cell r="Y1006"/>
          <cell r="Z1006"/>
          <cell r="AA1006">
            <v>25</v>
          </cell>
          <cell r="AB1006">
            <v>2</v>
          </cell>
          <cell r="AC1006">
            <v>2559</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 25/6/2567</v>
          </cell>
          <cell r="BC1006"/>
          <cell r="BD1006"/>
          <cell r="BE1006"/>
          <cell r="BF1006"/>
          <cell r="BG1006"/>
          <cell r="BH1006"/>
          <cell r="BI1006"/>
          <cell r="BJ1006"/>
          <cell r="BK1006"/>
          <cell r="BL1006"/>
          <cell r="BM1006"/>
          <cell r="BN1006"/>
          <cell r="BO1006"/>
          <cell r="BP1006"/>
          <cell r="BQ1006"/>
          <cell r="BR1006"/>
          <cell r="BS1006"/>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5</v>
          </cell>
          <cell r="CC1006"/>
          <cell r="CD1006" t="str">
            <v>นางกัลยกร กันธิยะ</v>
          </cell>
          <cell r="CE1006"/>
          <cell r="CF1006"/>
          <cell r="CG1006"/>
          <cell r="CH1006"/>
          <cell r="CI1006"/>
          <cell r="CJ1006"/>
          <cell r="CK1006"/>
          <cell r="CL1006"/>
          <cell r="CM1006"/>
          <cell r="CN1006"/>
          <cell r="CO1006"/>
          <cell r="CP1006"/>
        </row>
        <row r="1007">
          <cell r="B1007">
            <v>2480</v>
          </cell>
          <cell r="C1007">
            <v>1004</v>
          </cell>
          <cell r="D1007"/>
          <cell r="E1007"/>
          <cell r="F1007"/>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ผบ.169</v>
          </cell>
          <cell r="U1007">
            <v>2557</v>
          </cell>
          <cell r="V1007" t="str">
            <v>ผบ.359</v>
          </cell>
          <cell r="W1007">
            <v>2557</v>
          </cell>
          <cell r="X1007">
            <v>15</v>
          </cell>
          <cell r="Y1007">
            <v>7</v>
          </cell>
          <cell r="Z1007">
            <v>2557</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5/7/2567</v>
          </cell>
          <cell r="BC1007"/>
          <cell r="BD1007"/>
          <cell r="BE1007"/>
          <cell r="BF1007"/>
          <cell r="BG1007"/>
          <cell r="BH1007"/>
          <cell r="BI1007"/>
          <cell r="BJ1007"/>
          <cell r="BK1007"/>
          <cell r="BL1007"/>
          <cell r="BM1007"/>
          <cell r="BN1007"/>
          <cell r="BO1007"/>
          <cell r="BP1007"/>
          <cell r="BQ1007"/>
          <cell r="BR1007"/>
          <cell r="BS1007"/>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7"/>
          <cell r="CA1007"/>
          <cell r="CB1007">
            <v>5</v>
          </cell>
          <cell r="CC1007"/>
          <cell r="CD1007" t="str">
            <v>นายสมัย ดวงวิลัย</v>
          </cell>
          <cell r="CE1007"/>
          <cell r="CF1007"/>
          <cell r="CG1007"/>
          <cell r="CH1007"/>
          <cell r="CI1007"/>
          <cell r="CJ1007"/>
          <cell r="CK1007"/>
          <cell r="CL1007"/>
          <cell r="CM1007"/>
          <cell r="CN1007"/>
          <cell r="CO1007"/>
          <cell r="CP1007"/>
        </row>
        <row r="1008">
          <cell r="B1008">
            <v>2481</v>
          </cell>
          <cell r="C1008">
            <v>1005</v>
          </cell>
          <cell r="D1008"/>
          <cell r="E1008"/>
          <cell r="F1008"/>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ผบ.700</v>
          </cell>
          <cell r="U1008">
            <v>2557</v>
          </cell>
          <cell r="V1008" t="str">
            <v>ผบ.19</v>
          </cell>
          <cell r="W1008">
            <v>2558</v>
          </cell>
          <cell r="X1008">
            <v>28</v>
          </cell>
          <cell r="Y1008">
            <v>1</v>
          </cell>
          <cell r="Z1008">
            <v>2558</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25/6/2567</v>
          </cell>
          <cell r="BC1008"/>
          <cell r="BD1008"/>
          <cell r="BE1008"/>
          <cell r="BF1008"/>
          <cell r="BG1008"/>
          <cell r="BH1008"/>
          <cell r="BI1008"/>
          <cell r="BJ1008"/>
          <cell r="BK1008"/>
          <cell r="BL1008"/>
          <cell r="BM1008"/>
          <cell r="BN1008"/>
          <cell r="BO1008"/>
          <cell r="BP1008"/>
          <cell r="BQ1008"/>
          <cell r="BR1008"/>
          <cell r="BS1008"/>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8"/>
          <cell r="CA1008"/>
          <cell r="CB1008">
            <v>4</v>
          </cell>
          <cell r="CC1008"/>
          <cell r="CD1008" t="str">
            <v>นางสาวศุภาพิชญ์ ศรีคงยศ</v>
          </cell>
          <cell r="CE1008"/>
          <cell r="CF1008"/>
          <cell r="CG1008"/>
          <cell r="CH1008"/>
          <cell r="CI1008"/>
          <cell r="CJ1008"/>
          <cell r="CK1008"/>
          <cell r="CL1008"/>
          <cell r="CM1008"/>
          <cell r="CN1008"/>
          <cell r="CO1008"/>
          <cell r="CP1008"/>
        </row>
        <row r="1009">
          <cell r="B1009">
            <v>2482</v>
          </cell>
          <cell r="C1009">
            <v>1006</v>
          </cell>
          <cell r="D1009"/>
          <cell r="E1009"/>
          <cell r="F1009"/>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Q1009"/>
          <cell r="R1009"/>
          <cell r="S1009" t="str">
            <v>จังหวัดฝาง</v>
          </cell>
          <cell r="T1009" t="str">
            <v>ผบ.748</v>
          </cell>
          <cell r="U1009">
            <v>2557</v>
          </cell>
          <cell r="V1009" t="str">
            <v>ผบ.874</v>
          </cell>
          <cell r="W1009">
            <v>2557</v>
          </cell>
          <cell r="X1009"/>
          <cell r="Y1009"/>
          <cell r="Z1009"/>
          <cell r="AA1009">
            <v>12</v>
          </cell>
          <cell r="AB1009">
            <v>12</v>
          </cell>
          <cell r="AC1009">
            <v>2557</v>
          </cell>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cell r="BD1009"/>
          <cell r="BE1009"/>
          <cell r="BF1009"/>
          <cell r="BG1009"/>
          <cell r="BH1009"/>
          <cell r="BI1009"/>
          <cell r="BJ1009"/>
          <cell r="BK1009"/>
          <cell r="BL1009"/>
          <cell r="BM1009"/>
          <cell r="BN1009"/>
          <cell r="BO1009"/>
          <cell r="BP1009"/>
          <cell r="BQ1009"/>
          <cell r="BR1009"/>
          <cell r="BS1009"/>
          <cell r="BT1009" t="str">
            <v>นางสาวเครือวัลย์ ปัญญา</v>
          </cell>
          <cell r="BU1009">
            <v>823857010674</v>
          </cell>
          <cell r="BV1009"/>
          <cell r="BW1009"/>
          <cell r="BX1009"/>
          <cell r="BY1009"/>
          <cell r="BZ1009"/>
          <cell r="CA1009"/>
          <cell r="CB1009"/>
          <cell r="CC1009"/>
          <cell r="CD1009" t="str">
            <v>นางสาวเครือวัลย์ ปัญญา</v>
          </cell>
          <cell r="CE1009"/>
          <cell r="CF1009"/>
          <cell r="CG1009"/>
          <cell r="CH1009"/>
          <cell r="CI1009"/>
          <cell r="CJ1009"/>
          <cell r="CK1009"/>
          <cell r="CL1009"/>
          <cell r="CM1009"/>
          <cell r="CN1009"/>
          <cell r="CO1009"/>
          <cell r="CP1009"/>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Q1010"/>
          <cell r="R1010"/>
          <cell r="S1010" t="str">
            <v>จังหวัดฮอด</v>
          </cell>
          <cell r="T1010" t="str">
            <v>ผบE829</v>
          </cell>
          <cell r="U1010">
            <v>2564</v>
          </cell>
          <cell r="V1010" t="str">
            <v>ผบE108</v>
          </cell>
          <cell r="W1010">
            <v>2565</v>
          </cell>
          <cell r="X1010"/>
          <cell r="Y1010"/>
          <cell r="Z1010"/>
          <cell r="AA1010">
            <v>15</v>
          </cell>
          <cell r="AB1010">
            <v>2</v>
          </cell>
          <cell r="AC1010">
            <v>2565</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สืบทรัพย์ 21/05/67//ลงผล 23/5/67//รายงายผล25/5/67</v>
          </cell>
          <cell r="BC1010"/>
          <cell r="BD1010"/>
          <cell r="BE1010"/>
          <cell r="BF1010"/>
          <cell r="BG1010"/>
          <cell r="BH1010"/>
          <cell r="BI1010"/>
          <cell r="BJ1010"/>
          <cell r="BK1010"/>
          <cell r="BL1010"/>
          <cell r="BM1010"/>
          <cell r="BN1010"/>
          <cell r="BO1010"/>
          <cell r="BP1010"/>
          <cell r="BQ1010"/>
          <cell r="BR1010"/>
          <cell r="BS1010"/>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A1010"/>
          <cell r="CB1010">
            <v>6</v>
          </cell>
          <cell r="CC1010"/>
          <cell r="CD1010" t="str">
            <v>นางเรณู ยะวงค์</v>
          </cell>
          <cell r="CE1010"/>
          <cell r="CF1010"/>
          <cell r="CG1010"/>
          <cell r="CH1010"/>
          <cell r="CI1010"/>
          <cell r="CJ1010"/>
          <cell r="CK1010"/>
          <cell r="CL1010"/>
          <cell r="CM1010"/>
          <cell r="CN1010"/>
          <cell r="CO1010"/>
          <cell r="CP1010"/>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Q1011"/>
          <cell r="R1011"/>
          <cell r="S1011" t="str">
            <v>จังหวัดฮอด</v>
          </cell>
          <cell r="T1011" t="str">
            <v>ผบE564</v>
          </cell>
          <cell r="U1011">
            <v>2566</v>
          </cell>
          <cell r="V1011" t="str">
            <v>ผบE790</v>
          </cell>
          <cell r="W1011">
            <v>2566</v>
          </cell>
          <cell r="X1011"/>
          <cell r="Y1011"/>
          <cell r="Z1011"/>
          <cell r="AA1011">
            <v>11</v>
          </cell>
          <cell r="AB1011">
            <v>7</v>
          </cell>
          <cell r="AC1011">
            <v>2566</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7/05/67//ลงผล 27/5/67//</v>
          </cell>
          <cell r="BC1011"/>
          <cell r="BD1011"/>
          <cell r="BE1011"/>
          <cell r="BF1011"/>
          <cell r="BG1011"/>
          <cell r="BH1011"/>
          <cell r="BI1011"/>
          <cell r="BJ1011"/>
          <cell r="BK1011"/>
          <cell r="BL1011"/>
          <cell r="BM1011"/>
          <cell r="BN1011"/>
          <cell r="BO1011"/>
          <cell r="BP1011"/>
          <cell r="BQ1011"/>
          <cell r="BR1011"/>
          <cell r="BS1011"/>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A1011"/>
          <cell r="CB1011">
            <v>5</v>
          </cell>
          <cell r="CC1011"/>
          <cell r="CD1011" t="str">
            <v>นายพงษ์สนิท มอยแก้ว</v>
          </cell>
          <cell r="CE1011"/>
          <cell r="CF1011"/>
          <cell r="CG1011"/>
          <cell r="CH1011"/>
          <cell r="CI1011"/>
          <cell r="CJ1011"/>
          <cell r="CK1011"/>
          <cell r="CL1011"/>
          <cell r="CM1011"/>
          <cell r="CN1011"/>
          <cell r="CO1011"/>
          <cell r="CP1011"/>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Q1012"/>
          <cell r="R1012"/>
          <cell r="S1012" t="str">
            <v>จังหวัดฮอด</v>
          </cell>
          <cell r="T1012" t="str">
            <v>ผบE770</v>
          </cell>
          <cell r="U1012">
            <v>2565</v>
          </cell>
          <cell r="V1012" t="str">
            <v>ผบE853</v>
          </cell>
          <cell r="W1012">
            <v>2565</v>
          </cell>
          <cell r="X1012">
            <v>14</v>
          </cell>
          <cell r="Y1012">
            <v>11</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รายงานวันที่ 22/8/2567</v>
          </cell>
          <cell r="BC1012"/>
          <cell r="BD1012"/>
          <cell r="BE1012"/>
          <cell r="BF1012"/>
          <cell r="BG1012"/>
          <cell r="BH1012"/>
          <cell r="BI1012"/>
          <cell r="BJ1012"/>
          <cell r="BK1012"/>
          <cell r="BL1012"/>
          <cell r="BM1012"/>
          <cell r="BN1012"/>
          <cell r="BO1012"/>
          <cell r="BP1012"/>
          <cell r="BQ1012"/>
          <cell r="BR1012"/>
          <cell r="BS1012"/>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A1012"/>
          <cell r="CB1012"/>
          <cell r="CC1012"/>
          <cell r="CD1012" t="str">
            <v>นายวรรณชัย กาพย์ตุ้ม</v>
          </cell>
          <cell r="CE1012"/>
          <cell r="CF1012"/>
          <cell r="CG1012"/>
          <cell r="CH1012"/>
          <cell r="CI1012"/>
          <cell r="CJ1012"/>
          <cell r="CK1012"/>
          <cell r="CL1012"/>
          <cell r="CM1012"/>
          <cell r="CN1012"/>
          <cell r="CO1012"/>
          <cell r="CP1012"/>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Q1013"/>
          <cell r="R1013"/>
          <cell r="S1013" t="str">
            <v>จังหวัดฮอด</v>
          </cell>
          <cell r="T1013" t="str">
            <v>ผบE56</v>
          </cell>
          <cell r="U1013">
            <v>2566</v>
          </cell>
          <cell r="V1013" t="str">
            <v>ผบE322</v>
          </cell>
          <cell r="W1013">
            <v>2566</v>
          </cell>
          <cell r="X1013"/>
          <cell r="Y1013"/>
          <cell r="Z1013"/>
          <cell r="AA1013">
            <v>25</v>
          </cell>
          <cell r="AB1013">
            <v>4</v>
          </cell>
          <cell r="AC1013">
            <v>2566</v>
          </cell>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สืบทรัพย์ (คำสั่ง 21/2/2567) // รายงานวันที่ 16/8/2567</v>
          </cell>
          <cell r="BC1013"/>
          <cell r="BD1013"/>
          <cell r="BE1013"/>
          <cell r="BF1013"/>
          <cell r="BG1013"/>
          <cell r="BH1013"/>
          <cell r="BI1013"/>
          <cell r="BJ1013"/>
          <cell r="BK1013"/>
          <cell r="BL1013"/>
          <cell r="BM1013"/>
          <cell r="BN1013"/>
          <cell r="BO1013"/>
          <cell r="BP1013"/>
          <cell r="BQ1013"/>
          <cell r="BR1013"/>
          <cell r="BS1013"/>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A1013"/>
          <cell r="CB1013"/>
          <cell r="CC1013"/>
          <cell r="CD1013" t="str">
            <v>นางอาภา อินใจ</v>
          </cell>
          <cell r="CE1013"/>
          <cell r="CF1013"/>
          <cell r="CG1013"/>
          <cell r="CH1013"/>
          <cell r="CI1013"/>
          <cell r="CJ1013"/>
          <cell r="CK1013"/>
          <cell r="CL1013"/>
          <cell r="CM1013"/>
          <cell r="CN1013"/>
          <cell r="CO1013"/>
          <cell r="CP1013"/>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ผบ.1045</v>
          </cell>
          <cell r="U1014">
            <v>2562</v>
          </cell>
          <cell r="V1014" t="str">
            <v>ผบ.1045</v>
          </cell>
          <cell r="W1014">
            <v>2562</v>
          </cell>
          <cell r="X1014"/>
          <cell r="Y1014"/>
          <cell r="Z1014"/>
          <cell r="AA1014"/>
          <cell r="AB1014"/>
          <cell r="AC1014"/>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รายงานผลสืบ วันที่ 24/8/2567</v>
          </cell>
          <cell r="BC1014"/>
          <cell r="BD1014"/>
          <cell r="BE1014"/>
          <cell r="BF1014"/>
          <cell r="BG1014"/>
          <cell r="BH1014"/>
          <cell r="BI1014"/>
          <cell r="BJ1014"/>
          <cell r="BK1014"/>
          <cell r="BL1014"/>
          <cell r="BM1014"/>
          <cell r="BN1014"/>
          <cell r="BO1014"/>
          <cell r="BP1014"/>
          <cell r="BQ1014"/>
          <cell r="BR1014"/>
          <cell r="BS1014"/>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A1014"/>
          <cell r="CB1014">
            <v>4</v>
          </cell>
          <cell r="CC1014" t="str">
            <v>ลลิตา</v>
          </cell>
          <cell r="CD1014" t="str">
            <v>นายชอบกัง คมชายชาญ</v>
          </cell>
          <cell r="CE1014"/>
          <cell r="CF1014"/>
          <cell r="CG1014"/>
          <cell r="CH1014"/>
          <cell r="CI1014"/>
          <cell r="CJ1014"/>
          <cell r="CK1014"/>
          <cell r="CL1014">
            <v>243854</v>
          </cell>
          <cell r="CM1014"/>
          <cell r="CN1014"/>
          <cell r="CO1014"/>
          <cell r="CP1014"/>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Q1015"/>
          <cell r="R1015"/>
          <cell r="S1015" t="str">
            <v>จังหวัดฮอด</v>
          </cell>
          <cell r="T1015" t="str">
            <v>ผบ.262</v>
          </cell>
          <cell r="U1015">
            <v>2560</v>
          </cell>
          <cell r="V1015" t="str">
            <v>ผบ.319</v>
          </cell>
          <cell r="W1015">
            <v>2560</v>
          </cell>
          <cell r="X1015"/>
          <cell r="Y1015"/>
          <cell r="Z1015"/>
          <cell r="AA1015">
            <v>5</v>
          </cell>
          <cell r="AB1015">
            <v>7</v>
          </cell>
          <cell r="AC1015">
            <v>2560</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27/8/2567</v>
          </cell>
          <cell r="BC1015"/>
          <cell r="BD1015"/>
          <cell r="BE1015"/>
          <cell r="BF1015"/>
          <cell r="BG1015"/>
          <cell r="BH1015"/>
          <cell r="BI1015"/>
          <cell r="BJ1015"/>
          <cell r="BK1015"/>
          <cell r="BL1015"/>
          <cell r="BM1015"/>
          <cell r="BN1015"/>
          <cell r="BO1015"/>
          <cell r="BP1015"/>
          <cell r="BQ1015"/>
          <cell r="BR1015"/>
          <cell r="BS1015"/>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A1015"/>
          <cell r="CB1015">
            <v>3</v>
          </cell>
          <cell r="CC1015" t="str">
            <v>ลลิตา</v>
          </cell>
          <cell r="CD1015" t="str">
            <v>นายพัทธนันท์ รินทร์แก้ว</v>
          </cell>
          <cell r="CE1015"/>
          <cell r="CF1015"/>
          <cell r="CG1015"/>
          <cell r="CH1015"/>
          <cell r="CI1015"/>
          <cell r="CJ1015"/>
          <cell r="CK1015"/>
          <cell r="CL1015">
            <v>243884</v>
          </cell>
          <cell r="CM1015"/>
          <cell r="CN1015"/>
          <cell r="CO1015"/>
          <cell r="CP1015"/>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Q1016"/>
          <cell r="R1016"/>
          <cell r="S1016" t="str">
            <v>จังหวัดฮอด</v>
          </cell>
          <cell r="T1016" t="str">
            <v>ผบE164</v>
          </cell>
          <cell r="U1016">
            <v>2563</v>
          </cell>
          <cell r="V1016" t="str">
            <v>ผบE277</v>
          </cell>
          <cell r="W1016">
            <v>2563</v>
          </cell>
          <cell r="X1016">
            <v>2</v>
          </cell>
          <cell r="Y1016">
            <v>9</v>
          </cell>
          <cell r="Z1016">
            <v>2563</v>
          </cell>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รายงานผลสืบทรัพย์ 27/8/2567</v>
          </cell>
          <cell r="BC1016"/>
          <cell r="BD1016"/>
          <cell r="BE1016"/>
          <cell r="BF1016"/>
          <cell r="BG1016"/>
          <cell r="BH1016"/>
          <cell r="BI1016"/>
          <cell r="BJ1016"/>
          <cell r="BK1016"/>
          <cell r="BL1016"/>
          <cell r="BM1016"/>
          <cell r="BN1016"/>
          <cell r="BO1016"/>
          <cell r="BP1016"/>
          <cell r="BQ1016"/>
          <cell r="BR1016"/>
          <cell r="BS1016"/>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A1016"/>
          <cell r="CB1016">
            <v>5</v>
          </cell>
          <cell r="CC1016" t="str">
            <v>ลลิตา</v>
          </cell>
          <cell r="CD1016" t="str">
            <v>นายมานพ แก้วติ</v>
          </cell>
          <cell r="CE1016"/>
          <cell r="CF1016"/>
          <cell r="CG1016"/>
          <cell r="CH1016"/>
          <cell r="CI1016"/>
          <cell r="CJ1016"/>
          <cell r="CK1016"/>
          <cell r="CL1016">
            <v>243884</v>
          </cell>
          <cell r="CM1016"/>
          <cell r="CN1016"/>
          <cell r="CO1016"/>
          <cell r="CP1016"/>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Q1017"/>
          <cell r="R1017"/>
          <cell r="S1017" t="str">
            <v>จังหวัดฮอด</v>
          </cell>
          <cell r="T1017" t="str">
            <v>ผบ 1049</v>
          </cell>
          <cell r="U1017">
            <v>2562</v>
          </cell>
          <cell r="V1017" t="str">
            <v>ผบ1339</v>
          </cell>
          <cell r="W1017">
            <v>2562</v>
          </cell>
          <cell r="X1017">
            <v>3</v>
          </cell>
          <cell r="Y1017">
            <v>12</v>
          </cell>
          <cell r="Z1017">
            <v>2562</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23/9/2567</v>
          </cell>
          <cell r="BC1017"/>
          <cell r="BD1017"/>
          <cell r="BE1017"/>
          <cell r="BF1017"/>
          <cell r="BG1017"/>
          <cell r="BH1017"/>
          <cell r="BI1017"/>
          <cell r="BJ1017"/>
          <cell r="BK1017"/>
          <cell r="BL1017"/>
          <cell r="BM1017"/>
          <cell r="BN1017"/>
          <cell r="BO1017"/>
          <cell r="BP1017"/>
          <cell r="BQ1017"/>
          <cell r="BR1017"/>
          <cell r="BS1017"/>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A1017"/>
          <cell r="CB1017">
            <v>5</v>
          </cell>
          <cell r="CC1017" t="str">
            <v>ลลิตา</v>
          </cell>
          <cell r="CD1017" t="str">
            <v>นางสาวปัทมา สกุลดิษฐ์</v>
          </cell>
          <cell r="CE1017"/>
          <cell r="CF1017"/>
          <cell r="CG1017"/>
          <cell r="CH1017"/>
          <cell r="CI1017"/>
          <cell r="CJ1017"/>
          <cell r="CK1017"/>
          <cell r="CL1017">
            <v>243884</v>
          </cell>
          <cell r="CM1017"/>
          <cell r="CN1017"/>
          <cell r="CO1017"/>
          <cell r="CP1017"/>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ผบ.1039</v>
          </cell>
          <cell r="U1018">
            <v>2562</v>
          </cell>
          <cell r="V1018" t="str">
            <v>ผบ1177</v>
          </cell>
          <cell r="W1018">
            <v>2562</v>
          </cell>
          <cell r="X1018"/>
          <cell r="Y1018"/>
          <cell r="Z1018"/>
          <cell r="AA1018">
            <v>19</v>
          </cell>
          <cell r="AB1018">
            <v>11</v>
          </cell>
          <cell r="AC1018">
            <v>2562</v>
          </cell>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27/8/2567</v>
          </cell>
          <cell r="BC1018"/>
          <cell r="BD1018"/>
          <cell r="BE1018"/>
          <cell r="BF1018"/>
          <cell r="BG1018"/>
          <cell r="BH1018"/>
          <cell r="BI1018"/>
          <cell r="BJ1018"/>
          <cell r="BK1018"/>
          <cell r="BL1018"/>
          <cell r="BM1018"/>
          <cell r="BN1018"/>
          <cell r="BO1018"/>
          <cell r="BP1018"/>
          <cell r="BQ1018"/>
          <cell r="BR1018"/>
          <cell r="BS1018"/>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A1018"/>
          <cell r="CB1018">
            <v>3</v>
          </cell>
          <cell r="CC1018" t="str">
            <v>ลลิตา</v>
          </cell>
          <cell r="CD1018" t="str">
            <v>นายสยาม จันทร์หล้า</v>
          </cell>
          <cell r="CE1018"/>
          <cell r="CF1018"/>
          <cell r="CG1018"/>
          <cell r="CH1018"/>
          <cell r="CI1018"/>
          <cell r="CJ1018"/>
          <cell r="CK1018"/>
          <cell r="CL1018">
            <v>243884</v>
          </cell>
          <cell r="CM1018"/>
          <cell r="CN1018"/>
          <cell r="CO1018"/>
          <cell r="CP1018"/>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Q1019"/>
          <cell r="R1019"/>
          <cell r="S1019" t="str">
            <v>จังหวัดฮอด</v>
          </cell>
          <cell r="T1019" t="str">
            <v>ผบ1048</v>
          </cell>
          <cell r="U1019">
            <v>2562</v>
          </cell>
          <cell r="V1019" t="str">
            <v>ผบ1181</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cell r="BD1019"/>
          <cell r="BE1019"/>
          <cell r="BF1019"/>
          <cell r="BG1019"/>
          <cell r="BH1019"/>
          <cell r="BI1019"/>
          <cell r="BJ1019"/>
          <cell r="BK1019"/>
          <cell r="BL1019"/>
          <cell r="BM1019"/>
          <cell r="BN1019"/>
          <cell r="BO1019"/>
          <cell r="BP1019"/>
          <cell r="BQ1019"/>
          <cell r="BR1019"/>
          <cell r="BS1019"/>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A1019"/>
          <cell r="CB1019">
            <v>4</v>
          </cell>
          <cell r="CC1019" t="str">
            <v>ลลิตา</v>
          </cell>
          <cell r="CD1019" t="str">
            <v>นางสาวกัญชรัตน์ ปู่ทอง</v>
          </cell>
          <cell r="CE1019"/>
          <cell r="CF1019"/>
          <cell r="CG1019"/>
          <cell r="CH1019"/>
          <cell r="CI1019"/>
          <cell r="CJ1019"/>
          <cell r="CK1019"/>
          <cell r="CL1019">
            <v>243884</v>
          </cell>
          <cell r="CM1019"/>
          <cell r="CN1019"/>
          <cell r="CO1019"/>
          <cell r="CP1019"/>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Q1020"/>
          <cell r="R1020"/>
          <cell r="S1020" t="str">
            <v>จังหวัดฮอด</v>
          </cell>
          <cell r="T1020" t="str">
            <v>ผบ.260</v>
          </cell>
          <cell r="U1020">
            <v>2560</v>
          </cell>
          <cell r="V1020" t="str">
            <v>ผบ.262</v>
          </cell>
          <cell r="W1020">
            <v>2560</v>
          </cell>
          <cell r="X1020">
            <v>14</v>
          </cell>
          <cell r="Y1020">
            <v>6</v>
          </cell>
          <cell r="Z1020">
            <v>2560</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 วันที่ 24/8/2567</v>
          </cell>
          <cell r="BC1020"/>
          <cell r="BD1020"/>
          <cell r="BE1020"/>
          <cell r="BF1020"/>
          <cell r="BG1020"/>
          <cell r="BH1020"/>
          <cell r="BI1020"/>
          <cell r="BJ1020"/>
          <cell r="BK1020"/>
          <cell r="BL1020"/>
          <cell r="BM1020"/>
          <cell r="BN1020"/>
          <cell r="BO1020"/>
          <cell r="BP1020"/>
          <cell r="BQ1020"/>
          <cell r="BR1020"/>
          <cell r="BS1020"/>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A1020"/>
          <cell r="CB1020">
            <v>4</v>
          </cell>
          <cell r="CC1020" t="str">
            <v>ลลิตา</v>
          </cell>
          <cell r="CD1020" t="str">
            <v>นางสาวธัญญรัตน์ ก้านต่อดอก</v>
          </cell>
          <cell r="CE1020"/>
          <cell r="CF1020"/>
          <cell r="CG1020"/>
          <cell r="CH1020"/>
          <cell r="CI1020"/>
          <cell r="CJ1020"/>
          <cell r="CK1020"/>
          <cell r="CL1020">
            <v>243854</v>
          </cell>
          <cell r="CM1020"/>
          <cell r="CN1020"/>
          <cell r="CO1020"/>
          <cell r="CP1020"/>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Q1021"/>
          <cell r="R1021"/>
          <cell r="S1021" t="str">
            <v>จังหวัดฮอด</v>
          </cell>
          <cell r="T1021" t="str">
            <v>ผบ1034</v>
          </cell>
          <cell r="U1021">
            <v>2562</v>
          </cell>
          <cell r="V1021" t="str">
            <v>ผบ1172</v>
          </cell>
          <cell r="W1021">
            <v>2562</v>
          </cell>
          <cell r="X1021"/>
          <cell r="Y1021"/>
          <cell r="Z1021"/>
          <cell r="AA1021">
            <v>19</v>
          </cell>
          <cell r="AB1021">
            <v>11</v>
          </cell>
          <cell r="AC1021">
            <v>2562</v>
          </cell>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รายงานผลสืบทรัพย์ วันที่ 10/9/2567</v>
          </cell>
          <cell r="BC1021"/>
          <cell r="BD1021"/>
          <cell r="BE1021"/>
          <cell r="BF1021"/>
          <cell r="BG1021"/>
          <cell r="BH1021"/>
          <cell r="BI1021"/>
          <cell r="BJ1021"/>
          <cell r="BK1021"/>
          <cell r="BL1021"/>
          <cell r="BM1021"/>
          <cell r="BN1021"/>
          <cell r="BO1021"/>
          <cell r="BP1021"/>
          <cell r="BQ1021"/>
          <cell r="BR1021"/>
          <cell r="BS1021"/>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A1021"/>
          <cell r="CB1021"/>
          <cell r="CC1021" t="str">
            <v>ลลิตา</v>
          </cell>
          <cell r="CD1021" t="str">
            <v>นางสาวพรรณี เมืองมา</v>
          </cell>
          <cell r="CE1021"/>
          <cell r="CF1021"/>
          <cell r="CG1021"/>
          <cell r="CH1021"/>
          <cell r="CI1021"/>
          <cell r="CJ1021"/>
          <cell r="CK1021"/>
          <cell r="CL1021">
            <v>243884</v>
          </cell>
          <cell r="CM1021"/>
          <cell r="CN1021"/>
          <cell r="CO1021"/>
          <cell r="CP1021"/>
        </row>
        <row r="1022">
          <cell r="B1022">
            <v>2495</v>
          </cell>
          <cell r="C1022">
            <v>1019</v>
          </cell>
          <cell r="D1022"/>
          <cell r="E1022"/>
          <cell r="F1022"/>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ผบE209</v>
          </cell>
          <cell r="U1022">
            <v>2563</v>
          </cell>
          <cell r="V1022" t="str">
            <v>ผบE330</v>
          </cell>
          <cell r="W1022">
            <v>2563</v>
          </cell>
          <cell r="X1022">
            <v>10</v>
          </cell>
          <cell r="Y1022">
            <v>9</v>
          </cell>
          <cell r="Z1022">
            <v>2563</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27/8/2567</v>
          </cell>
          <cell r="BC1022"/>
          <cell r="BD1022"/>
          <cell r="BE1022"/>
          <cell r="BF1022"/>
          <cell r="BG1022"/>
          <cell r="BH1022"/>
          <cell r="BI1022"/>
          <cell r="BJ1022"/>
          <cell r="BK1022"/>
          <cell r="BL1022"/>
          <cell r="BM1022"/>
          <cell r="BN1022"/>
          <cell r="BO1022"/>
          <cell r="BP1022"/>
          <cell r="BQ1022"/>
          <cell r="BR1022"/>
          <cell r="BS1022"/>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A1022"/>
          <cell r="CB1022">
            <v>5</v>
          </cell>
          <cell r="CC1022" t="str">
            <v>ลลิตา</v>
          </cell>
          <cell r="CD1022" t="str">
            <v>นายอินเนตร อุ่นจิตร</v>
          </cell>
          <cell r="CE1022"/>
          <cell r="CF1022"/>
          <cell r="CG1022"/>
          <cell r="CH1022"/>
          <cell r="CI1022"/>
          <cell r="CJ1022"/>
          <cell r="CK1022"/>
          <cell r="CL1022">
            <v>243884</v>
          </cell>
          <cell r="CM1022"/>
          <cell r="CN1022"/>
          <cell r="CO1022"/>
          <cell r="CP1022"/>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Q1023"/>
          <cell r="R1023"/>
          <cell r="S1023" t="str">
            <v>จังหวัดลำพูน</v>
          </cell>
          <cell r="T1023" t="str">
            <v>ผบ.1100</v>
          </cell>
          <cell r="U1023">
            <v>2561</v>
          </cell>
          <cell r="V1023" t="str">
            <v>ผบ.1865</v>
          </cell>
          <cell r="W1023">
            <v>2561</v>
          </cell>
          <cell r="X1023"/>
          <cell r="Y1023"/>
          <cell r="Z1023"/>
          <cell r="AA1023">
            <v>16</v>
          </cell>
          <cell r="AB1023">
            <v>7</v>
          </cell>
          <cell r="AC1023">
            <v>2561</v>
          </cell>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11/9/2567</v>
          </cell>
          <cell r="BC1023"/>
          <cell r="BD1023"/>
          <cell r="BE1023"/>
          <cell r="BF1023"/>
          <cell r="BG1023"/>
          <cell r="BH1023"/>
          <cell r="BI1023"/>
          <cell r="BJ1023"/>
          <cell r="BK1023"/>
          <cell r="BL1023"/>
          <cell r="BM1023"/>
          <cell r="BN1023"/>
          <cell r="BO1023"/>
          <cell r="BP1023"/>
          <cell r="BQ1023"/>
          <cell r="BR1023"/>
          <cell r="BS1023"/>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A1023"/>
          <cell r="CB1023"/>
          <cell r="CC1023" t="str">
            <v>วชิราภรณ์</v>
          </cell>
          <cell r="CD1023" t="str">
            <v>นายณัษฐพงษ์  ไชยพงศ์กูล</v>
          </cell>
          <cell r="CE1023"/>
          <cell r="CF1023"/>
          <cell r="CG1023"/>
          <cell r="CH1023"/>
          <cell r="CI1023"/>
          <cell r="CJ1023"/>
          <cell r="CK1023"/>
          <cell r="CL1023">
            <v>243902</v>
          </cell>
          <cell r="CM1023"/>
          <cell r="CN1023"/>
          <cell r="CO1023"/>
          <cell r="CP1023"/>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แขวงเชียงใหม่</v>
          </cell>
          <cell r="T1024" t="str">
            <v>ผบ3700</v>
          </cell>
          <cell r="U1024">
            <v>2560</v>
          </cell>
          <cell r="V1024" t="str">
            <v>ผบ5138</v>
          </cell>
          <cell r="W1024">
            <v>2560</v>
          </cell>
          <cell r="X1024">
            <v>31</v>
          </cell>
          <cell r="Y1024">
            <v>7</v>
          </cell>
          <cell r="Z1024">
            <v>2560</v>
          </cell>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13/8/2567</v>
          </cell>
          <cell r="BC1024"/>
          <cell r="BD1024"/>
          <cell r="BE1024"/>
          <cell r="BF1024"/>
          <cell r="BG1024"/>
          <cell r="BH1024"/>
          <cell r="BI1024"/>
          <cell r="BJ1024"/>
          <cell r="BK1024"/>
          <cell r="BL1024"/>
          <cell r="BM1024"/>
          <cell r="BN1024"/>
          <cell r="BO1024"/>
          <cell r="BP1024"/>
          <cell r="BQ1024"/>
          <cell r="BR1024"/>
          <cell r="BS1024"/>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A1024"/>
          <cell r="CB1024"/>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I1024"/>
          <cell r="CJ1024"/>
          <cell r="CK1024" t="str">
            <v>ปฏิยุทธ์</v>
          </cell>
          <cell r="CL1024">
            <v>243852</v>
          </cell>
          <cell r="CM1024"/>
          <cell r="CN1024"/>
          <cell r="CO1024"/>
          <cell r="CP1024"/>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Q1025"/>
          <cell r="R1025"/>
          <cell r="S1025" t="str">
            <v>แขวงเชียงใหม่</v>
          </cell>
          <cell r="T1025" t="str">
            <v>ผบ.3699</v>
          </cell>
          <cell r="U1025">
            <v>2560</v>
          </cell>
          <cell r="V1025">
            <v>7269</v>
          </cell>
          <cell r="W1025">
            <v>2560</v>
          </cell>
          <cell r="X1025"/>
          <cell r="Y1025"/>
          <cell r="Z1025"/>
          <cell r="AA1025">
            <v>29</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22/8/2567</v>
          </cell>
          <cell r="BC1025"/>
          <cell r="BD1025"/>
          <cell r="BE1025"/>
          <cell r="BF1025"/>
          <cell r="BG1025"/>
          <cell r="BH1025"/>
          <cell r="BI1025"/>
          <cell r="BJ1025"/>
          <cell r="BK1025"/>
          <cell r="BL1025"/>
          <cell r="BM1025"/>
          <cell r="BN1025"/>
          <cell r="BO1025"/>
          <cell r="BP1025"/>
          <cell r="BQ1025"/>
          <cell r="BR1025"/>
          <cell r="BS1025"/>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A1025"/>
          <cell r="CB1025"/>
          <cell r="CC1025" t="str">
            <v>วชิราภรณ์</v>
          </cell>
          <cell r="CD1025" t="str">
            <v>นางพิรานันท์ ธนัชเกียรติศิริ</v>
          </cell>
          <cell r="CE1025"/>
          <cell r="CF1025"/>
          <cell r="CG1025"/>
          <cell r="CH1025"/>
          <cell r="CI1025"/>
          <cell r="CJ1025"/>
          <cell r="CK1025"/>
          <cell r="CL1025">
            <v>243852</v>
          </cell>
          <cell r="CM1025"/>
          <cell r="CN1025"/>
          <cell r="CO1025"/>
          <cell r="CP1025"/>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Q1026"/>
          <cell r="R1026"/>
          <cell r="S1026" t="str">
            <v>แขวงเชียงใหม่</v>
          </cell>
          <cell r="T1026" t="str">
            <v>ผบ.9136</v>
          </cell>
          <cell r="U1026">
            <v>2560</v>
          </cell>
          <cell r="V1026" t="str">
            <v>ผบ.10028</v>
          </cell>
          <cell r="W1026">
            <v>2560</v>
          </cell>
          <cell r="X1026">
            <v>16</v>
          </cell>
          <cell r="Y1026">
            <v>10</v>
          </cell>
          <cell r="Z1026">
            <v>2560</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cell r="BM1026"/>
          <cell r="BN1026"/>
          <cell r="BO1026"/>
          <cell r="BP1026"/>
          <cell r="BQ1026"/>
          <cell r="BR1026"/>
          <cell r="BS1026"/>
          <cell r="BT1026" t="str">
            <v>นายวิโรจน์ ตาจาย</v>
          </cell>
          <cell r="BU1026">
            <v>823760010138</v>
          </cell>
          <cell r="BV1026"/>
          <cell r="BW1026"/>
          <cell r="BX1026"/>
          <cell r="BY1026"/>
          <cell r="BZ1026"/>
          <cell r="CA1026"/>
          <cell r="CB1026"/>
          <cell r="CC1026"/>
          <cell r="CD1026" t="str">
            <v>นายวิโรจน์ ตาจาย</v>
          </cell>
          <cell r="CE1026"/>
          <cell r="CF1026"/>
          <cell r="CG1026"/>
          <cell r="CH1026"/>
          <cell r="CI1026"/>
          <cell r="CJ1026"/>
          <cell r="CK1026"/>
          <cell r="CL1026"/>
          <cell r="CM1026"/>
          <cell r="CN1026"/>
          <cell r="CO1026"/>
          <cell r="CP1026"/>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ผบ.3701</v>
          </cell>
          <cell r="U1027">
            <v>2560</v>
          </cell>
          <cell r="V1027">
            <v>5145</v>
          </cell>
          <cell r="W1027">
            <v>2560</v>
          </cell>
          <cell r="X1027"/>
          <cell r="Y1027"/>
          <cell r="Z1027"/>
          <cell r="AA1027">
            <v>13</v>
          </cell>
          <cell r="AB1027">
            <v>7</v>
          </cell>
          <cell r="AC1027">
            <v>2560</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v>
          </cell>
          <cell r="BC1027"/>
          <cell r="BD1027"/>
          <cell r="BE1027"/>
          <cell r="BF1027"/>
          <cell r="BG1027"/>
          <cell r="BH1027"/>
          <cell r="BI1027"/>
          <cell r="BJ1027"/>
          <cell r="BK1027"/>
          <cell r="BL1027"/>
          <cell r="BM1027"/>
          <cell r="BN1027"/>
          <cell r="BO1027"/>
          <cell r="BP1027"/>
          <cell r="BQ1027"/>
          <cell r="BR1027"/>
          <cell r="BS1027"/>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A1027"/>
          <cell r="CB1027"/>
          <cell r="CC1027" t="str">
            <v>วชิราภรณ์</v>
          </cell>
          <cell r="CD1027" t="str">
            <v>นายประสาน เย็นทรวง</v>
          </cell>
          <cell r="CE1027"/>
          <cell r="CF1027"/>
          <cell r="CG1027"/>
          <cell r="CH1027"/>
          <cell r="CI1027"/>
          <cell r="CJ1027"/>
          <cell r="CK1027"/>
          <cell r="CL1027">
            <v>243902</v>
          </cell>
          <cell r="CM1027"/>
          <cell r="CN1027"/>
          <cell r="CO1027"/>
          <cell r="CP1027"/>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Q1028"/>
          <cell r="R1028"/>
          <cell r="S1028" t="str">
            <v>จังหวัดฮอด</v>
          </cell>
          <cell r="T1028" t="str">
            <v>ผบ23</v>
          </cell>
          <cell r="U1028">
            <v>2564</v>
          </cell>
          <cell r="V1028" t="str">
            <v>ผบ42</v>
          </cell>
          <cell r="W1028">
            <v>2564</v>
          </cell>
          <cell r="X1028"/>
          <cell r="Y1028"/>
          <cell r="Z1028"/>
          <cell r="AA1028">
            <v>1</v>
          </cell>
          <cell r="AB1028">
            <v>6</v>
          </cell>
          <cell r="AC1028">
            <v>2564</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สืบทรัพย์ 25/03/67//ลงผล 23/5/67//รายงานผล24/5/67</v>
          </cell>
          <cell r="BC1028"/>
          <cell r="BD1028"/>
          <cell r="BE1028"/>
          <cell r="BF1028"/>
          <cell r="BG1028"/>
          <cell r="BH1028"/>
          <cell r="BI1028"/>
          <cell r="BJ1028"/>
          <cell r="BK1028"/>
          <cell r="BL1028"/>
          <cell r="BM1028"/>
          <cell r="BN1028"/>
          <cell r="BO1028"/>
          <cell r="BP1028"/>
          <cell r="BQ1028"/>
          <cell r="BR1028"/>
          <cell r="BS1028"/>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A1028"/>
          <cell r="CB1028">
            <v>4</v>
          </cell>
          <cell r="CC1028"/>
          <cell r="CD1028" t="str">
            <v>นายปฏิภาณ อารีวงศ์</v>
          </cell>
          <cell r="CE1028"/>
          <cell r="CF1028"/>
          <cell r="CG1028"/>
          <cell r="CH1028"/>
          <cell r="CI1028"/>
          <cell r="CJ1028"/>
          <cell r="CK1028"/>
          <cell r="CL1028"/>
          <cell r="CM1028"/>
          <cell r="CN1028"/>
          <cell r="CO1028"/>
          <cell r="CP1028"/>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Q1029"/>
          <cell r="R1029"/>
          <cell r="S1029" t="str">
            <v>จังหวัดฮอด</v>
          </cell>
          <cell r="T1029" t="str">
            <v>ผบ.E175</v>
          </cell>
          <cell r="U1029">
            <v>2563</v>
          </cell>
          <cell r="V1029" t="str">
            <v>ผบE378</v>
          </cell>
          <cell r="W1029">
            <v>2563</v>
          </cell>
          <cell r="X1029"/>
          <cell r="Y1029"/>
          <cell r="Z1029"/>
          <cell r="AA1029">
            <v>24</v>
          </cell>
          <cell r="AB1029">
            <v>9</v>
          </cell>
          <cell r="AC1029">
            <v>2563</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(คำสั่ง 25/1/2567) //(รายงานวันที่ 22/8/67)</v>
          </cell>
          <cell r="BC1029"/>
          <cell r="BD1029"/>
          <cell r="BE1029"/>
          <cell r="BF1029"/>
          <cell r="BG1029"/>
          <cell r="BH1029"/>
          <cell r="BI1029"/>
          <cell r="BJ1029"/>
          <cell r="BK1029"/>
          <cell r="BL1029"/>
          <cell r="BM1029"/>
          <cell r="BN1029"/>
          <cell r="BO1029"/>
          <cell r="BP1029"/>
          <cell r="BQ1029"/>
          <cell r="BR1029"/>
          <cell r="BS1029"/>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A1029"/>
          <cell r="CB1029"/>
          <cell r="CC1029" t="str">
            <v>ปฏิยุทธ์</v>
          </cell>
          <cell r="CD1029"/>
          <cell r="CE1029"/>
          <cell r="CF1029"/>
          <cell r="CG1029"/>
          <cell r="CH1029"/>
          <cell r="CI1029"/>
          <cell r="CJ1029"/>
          <cell r="CK1029"/>
          <cell r="CL1029">
            <v>243880</v>
          </cell>
          <cell r="CM1029"/>
          <cell r="CN1029"/>
          <cell r="CO1029"/>
          <cell r="CP1029"/>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ผบE170</v>
          </cell>
          <cell r="U1030">
            <v>2563</v>
          </cell>
          <cell r="V1030" t="str">
            <v>ผบE285</v>
          </cell>
          <cell r="W1030">
            <v>2563</v>
          </cell>
          <cell r="X1030"/>
          <cell r="Y1030"/>
          <cell r="Z1030"/>
          <cell r="AA1030">
            <v>3</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cell r="BD1030"/>
          <cell r="BE1030"/>
          <cell r="BF1030"/>
          <cell r="BG1030"/>
          <cell r="BH1030"/>
          <cell r="BI1030"/>
          <cell r="BJ1030"/>
          <cell r="BK1030"/>
          <cell r="BL1030"/>
          <cell r="BM1030"/>
          <cell r="BN1030"/>
          <cell r="BO1030"/>
          <cell r="BP1030"/>
          <cell r="BQ1030"/>
          <cell r="BR1030"/>
          <cell r="BS1030"/>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A1030"/>
          <cell r="CB1030"/>
          <cell r="CC1030" t="str">
            <v>ปฏิยุทธ์</v>
          </cell>
          <cell r="CD1030"/>
          <cell r="CE1030"/>
          <cell r="CF1030"/>
          <cell r="CG1030"/>
          <cell r="CH1030"/>
          <cell r="CI1030"/>
          <cell r="CJ1030"/>
          <cell r="CK1030"/>
          <cell r="CL1030">
            <v>243880</v>
          </cell>
          <cell r="CM1030"/>
          <cell r="CN1030"/>
          <cell r="CO1030"/>
          <cell r="CP1030"/>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Q1031"/>
          <cell r="R1031"/>
          <cell r="S1031" t="str">
            <v>จังหวัดฮอด</v>
          </cell>
          <cell r="T1031" t="str">
            <v>ผบE198</v>
          </cell>
          <cell r="U1031">
            <v>2563</v>
          </cell>
          <cell r="V1031" t="str">
            <v>ผบE325</v>
          </cell>
          <cell r="W1031">
            <v>2563</v>
          </cell>
          <cell r="X1031">
            <v>9</v>
          </cell>
          <cell r="Y1031">
            <v>9</v>
          </cell>
          <cell r="Z1031">
            <v>2563</v>
          </cell>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cell r="BD1031"/>
          <cell r="BE1031"/>
          <cell r="BF1031"/>
          <cell r="BG1031"/>
          <cell r="BH1031"/>
          <cell r="BI1031"/>
          <cell r="BJ1031"/>
          <cell r="BK1031"/>
          <cell r="BL1031"/>
          <cell r="BM1031"/>
          <cell r="BN1031"/>
          <cell r="BO1031"/>
          <cell r="BP1031"/>
          <cell r="BQ1031"/>
          <cell r="BR1031"/>
          <cell r="BS1031"/>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A1031"/>
          <cell r="CB1031"/>
          <cell r="CC1031" t="str">
            <v>ปฏิยุทธ์</v>
          </cell>
          <cell r="CD1031"/>
          <cell r="CE1031"/>
          <cell r="CF1031"/>
          <cell r="CG1031"/>
          <cell r="CH1031"/>
          <cell r="CI1031"/>
          <cell r="CJ1031"/>
          <cell r="CK1031"/>
          <cell r="CL1031">
            <v>243880</v>
          </cell>
          <cell r="CM1031"/>
          <cell r="CN1031"/>
          <cell r="CO1031"/>
          <cell r="CP1031"/>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Q1032"/>
          <cell r="R1032"/>
          <cell r="S1032" t="str">
            <v>จังหวัดฮอด</v>
          </cell>
          <cell r="T1032" t="str">
            <v>ผบ.598</v>
          </cell>
          <cell r="U1032">
            <v>2558</v>
          </cell>
          <cell r="V1032">
            <v>630</v>
          </cell>
          <cell r="W1032">
            <v>2558</v>
          </cell>
          <cell r="X1032"/>
          <cell r="Y1032"/>
          <cell r="Z1032"/>
          <cell r="AA1032">
            <v>28</v>
          </cell>
          <cell r="AB1032">
            <v>12</v>
          </cell>
          <cell r="AC1032">
            <v>2558</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4/9/67)</v>
          </cell>
          <cell r="BC1032"/>
          <cell r="BD1032"/>
          <cell r="BE1032"/>
          <cell r="BF1032"/>
          <cell r="BG1032"/>
          <cell r="BH1032"/>
          <cell r="BI1032"/>
          <cell r="BJ1032"/>
          <cell r="BK1032"/>
          <cell r="BL1032"/>
          <cell r="BM1032"/>
          <cell r="BN1032"/>
          <cell r="BO1032"/>
          <cell r="BP1032"/>
          <cell r="BQ1032"/>
          <cell r="BR1032"/>
          <cell r="BS1032"/>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BZ1032"/>
          <cell r="CA1032"/>
          <cell r="CB1032"/>
          <cell r="CC1032" t="str">
            <v>ปฏิยุทธ์</v>
          </cell>
          <cell r="CD1032"/>
          <cell r="CE1032"/>
          <cell r="CF1032"/>
          <cell r="CG1032"/>
          <cell r="CH1032"/>
          <cell r="CI1032"/>
          <cell r="CJ1032"/>
          <cell r="CK1032"/>
          <cell r="CL1032">
            <v>243880</v>
          </cell>
          <cell r="CM1032"/>
          <cell r="CN1032"/>
          <cell r="CO1032"/>
          <cell r="CP1032"/>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Q1033"/>
          <cell r="R1033"/>
          <cell r="S1033" t="str">
            <v>จังหวัดฮอด</v>
          </cell>
          <cell r="T1033" t="str">
            <v>ผบE185</v>
          </cell>
          <cell r="U1033">
            <v>2563</v>
          </cell>
          <cell r="V1033" t="str">
            <v>ผบE310</v>
          </cell>
          <cell r="W1033">
            <v>2563</v>
          </cell>
          <cell r="X1033"/>
          <cell r="Y1033"/>
          <cell r="Z1033"/>
          <cell r="AA1033">
            <v>9</v>
          </cell>
          <cell r="AB1033">
            <v>9</v>
          </cell>
          <cell r="AC1033">
            <v>2563</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cell r="BD1033"/>
          <cell r="BE1033"/>
          <cell r="BF1033"/>
          <cell r="BG1033"/>
          <cell r="BH1033"/>
          <cell r="BI1033"/>
          <cell r="BJ1033"/>
          <cell r="BK1033"/>
          <cell r="BL1033"/>
          <cell r="BM1033"/>
          <cell r="BN1033"/>
          <cell r="BO1033"/>
          <cell r="BP1033"/>
          <cell r="BQ1033"/>
          <cell r="BR1033"/>
          <cell r="BS1033"/>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3"/>
          <cell r="CA1033"/>
          <cell r="CB1033"/>
          <cell r="CC1033" t="str">
            <v>ปฏิยุทธ์</v>
          </cell>
          <cell r="CD1033"/>
          <cell r="CE1033"/>
          <cell r="CF1033"/>
          <cell r="CG1033"/>
          <cell r="CH1033"/>
          <cell r="CI1033"/>
          <cell r="CJ1033"/>
          <cell r="CK1033"/>
          <cell r="CL1033">
            <v>243880</v>
          </cell>
          <cell r="CM1033"/>
          <cell r="CN1033"/>
          <cell r="CO1033"/>
          <cell r="CP1033"/>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Q1034"/>
          <cell r="R1034"/>
          <cell r="S1034" t="str">
            <v>จังหวัดฮอด</v>
          </cell>
          <cell r="T1034" t="str">
            <v>ผบE179</v>
          </cell>
          <cell r="U1034">
            <v>2563</v>
          </cell>
          <cell r="V1034" t="str">
            <v>ผบE279</v>
          </cell>
          <cell r="W1034">
            <v>2563</v>
          </cell>
          <cell r="X1034"/>
          <cell r="Y1034"/>
          <cell r="Z1034"/>
          <cell r="AA1034">
            <v>3</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cell r="BM1034"/>
          <cell r="BN1034"/>
          <cell r="BO1034"/>
          <cell r="BP1034"/>
          <cell r="BQ1034"/>
          <cell r="BR1034"/>
          <cell r="BS1034"/>
          <cell r="BT1034" t="str">
            <v>นางแสงทอง การบูรณ์</v>
          </cell>
          <cell r="BU1034">
            <v>883263011170</v>
          </cell>
          <cell r="BV1034"/>
          <cell r="BW1034"/>
          <cell r="BX1034"/>
          <cell r="BY1034"/>
          <cell r="BZ1034"/>
          <cell r="CA1034"/>
          <cell r="CB1034"/>
          <cell r="CC1034"/>
          <cell r="CD1034" t="str">
            <v>นางแสงทอง การบูรณ์</v>
          </cell>
          <cell r="CE1034"/>
          <cell r="CF1034"/>
          <cell r="CG1034"/>
          <cell r="CH1034"/>
          <cell r="CI1034"/>
          <cell r="CJ1034"/>
          <cell r="CK1034"/>
          <cell r="CL1034"/>
          <cell r="CM1034"/>
          <cell r="CN1034"/>
          <cell r="CO1034"/>
          <cell r="CP1034"/>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ผบ.259</v>
          </cell>
          <cell r="U1035">
            <v>2560</v>
          </cell>
          <cell r="V1035" t="str">
            <v>ผบ.334</v>
          </cell>
          <cell r="W1035">
            <v>2560</v>
          </cell>
          <cell r="X1035">
            <v>25</v>
          </cell>
          <cell r="Y1035">
            <v>7</v>
          </cell>
          <cell r="Z1035">
            <v>2560</v>
          </cell>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t="str">
            <v>สืบทรัพย์ (คำสั่ง 25/1/2567) //(รายงานวันที่ 4/9/67)</v>
          </cell>
          <cell r="BC1035"/>
          <cell r="BD1035"/>
          <cell r="BE1035"/>
          <cell r="BF1035"/>
          <cell r="BG1035"/>
          <cell r="BH1035"/>
          <cell r="BI1035"/>
          <cell r="BJ1035"/>
          <cell r="BK1035"/>
          <cell r="BL1035"/>
          <cell r="BM1035"/>
          <cell r="BN1035"/>
          <cell r="BO1035"/>
          <cell r="BP1035"/>
          <cell r="BQ1035"/>
          <cell r="BR1035"/>
          <cell r="BS1035"/>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5"/>
          <cell r="CA1035"/>
          <cell r="CB1035"/>
          <cell r="CC1035" t="str">
            <v>ปฏิยุทธ์</v>
          </cell>
          <cell r="CD1035"/>
          <cell r="CE1035"/>
          <cell r="CF1035"/>
          <cell r="CG1035"/>
          <cell r="CH1035"/>
          <cell r="CI1035"/>
          <cell r="CJ1035"/>
          <cell r="CK1035"/>
          <cell r="CL1035">
            <v>243880</v>
          </cell>
          <cell r="CM1035"/>
          <cell r="CN1035"/>
          <cell r="CO1035"/>
          <cell r="CP1035"/>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ผบE178</v>
          </cell>
          <cell r="U1036">
            <v>2563</v>
          </cell>
          <cell r="V1036" t="str">
            <v>ผบE278</v>
          </cell>
          <cell r="W1036">
            <v>2563</v>
          </cell>
          <cell r="X1036"/>
          <cell r="Y1036"/>
          <cell r="Z1036"/>
          <cell r="AA1036">
            <v>3</v>
          </cell>
          <cell r="AB1036">
            <v>9</v>
          </cell>
          <cell r="AC1036">
            <v>2563</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cell r="BD1036"/>
          <cell r="BE1036"/>
          <cell r="BF1036"/>
          <cell r="BG1036"/>
          <cell r="BH1036"/>
          <cell r="BI1036"/>
          <cell r="BJ1036"/>
          <cell r="BK1036"/>
          <cell r="BL1036"/>
          <cell r="BM1036"/>
          <cell r="BN1036"/>
          <cell r="BO1036"/>
          <cell r="BP1036"/>
          <cell r="BQ1036"/>
          <cell r="BR1036"/>
          <cell r="BS1036"/>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6"/>
          <cell r="CA1036"/>
          <cell r="CB1036"/>
          <cell r="CC1036" t="str">
            <v>ปฏิยุทธ์</v>
          </cell>
          <cell r="CD1036"/>
          <cell r="CE1036"/>
          <cell r="CF1036"/>
          <cell r="CG1036"/>
          <cell r="CH1036"/>
          <cell r="CI1036"/>
          <cell r="CJ1036"/>
          <cell r="CK1036"/>
          <cell r="CL1036">
            <v>243880</v>
          </cell>
          <cell r="CM1036"/>
          <cell r="CN1036"/>
          <cell r="CO1036"/>
          <cell r="CP1036"/>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ผบ.748</v>
          </cell>
          <cell r="U1037">
            <v>2558</v>
          </cell>
          <cell r="V1037" t="str">
            <v>ผบ.142</v>
          </cell>
          <cell r="W1037">
            <v>2559</v>
          </cell>
          <cell r="X1037"/>
          <cell r="Y1037"/>
          <cell r="Z1037"/>
          <cell r="AA1037">
            <v>8</v>
          </cell>
          <cell r="AB1037">
            <v>4</v>
          </cell>
          <cell r="AC1037">
            <v>2559</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cell r="BD1037"/>
          <cell r="BE1037"/>
          <cell r="BF1037"/>
          <cell r="BG1037"/>
          <cell r="BH1037"/>
          <cell r="BI1037"/>
          <cell r="BJ1037"/>
          <cell r="BK1037"/>
          <cell r="BL1037"/>
          <cell r="BM1037"/>
          <cell r="BN1037"/>
          <cell r="BO1037"/>
          <cell r="BP1037"/>
          <cell r="BQ1037"/>
          <cell r="BR1037"/>
          <cell r="BS1037"/>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7"/>
          <cell r="CA1037"/>
          <cell r="CB1037"/>
          <cell r="CC1037" t="str">
            <v>ปฏิยุทธ์</v>
          </cell>
          <cell r="CD1037"/>
          <cell r="CE1037"/>
          <cell r="CF1037"/>
          <cell r="CG1037"/>
          <cell r="CH1037"/>
          <cell r="CI1037"/>
          <cell r="CJ1037"/>
          <cell r="CK1037"/>
          <cell r="CL1037">
            <v>243880</v>
          </cell>
          <cell r="CM1037"/>
          <cell r="CN1037"/>
          <cell r="CO1037"/>
          <cell r="CP1037"/>
        </row>
        <row r="1038">
          <cell r="B1038">
            <v>2511</v>
          </cell>
          <cell r="C1038">
            <v>1035</v>
          </cell>
          <cell r="D1038"/>
          <cell r="E1038"/>
          <cell r="F1038"/>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Q1038"/>
          <cell r="R1038"/>
          <cell r="S1038" t="str">
            <v>แขวงเชียงใหม่</v>
          </cell>
          <cell r="T1038" t="str">
            <v>ผบ828</v>
          </cell>
          <cell r="U1038">
            <v>2564</v>
          </cell>
          <cell r="V1038" t="str">
            <v>ผบ1041</v>
          </cell>
          <cell r="W1038">
            <v>2564</v>
          </cell>
          <cell r="X1038">
            <v>6</v>
          </cell>
          <cell r="Y1038">
            <v>7</v>
          </cell>
          <cell r="Z1038">
            <v>2564</v>
          </cell>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21/2/2567) // รายงานวันที่ (9/8/2567)</v>
          </cell>
          <cell r="BC1038"/>
          <cell r="BD1038"/>
          <cell r="BE1038"/>
          <cell r="BF1038"/>
          <cell r="BG1038"/>
          <cell r="BH1038"/>
          <cell r="BI1038"/>
          <cell r="BJ1038"/>
          <cell r="BK1038"/>
          <cell r="BL1038"/>
          <cell r="BM1038"/>
          <cell r="BN1038"/>
          <cell r="BO1038"/>
          <cell r="BP1038"/>
          <cell r="BQ1038"/>
          <cell r="BR1038"/>
          <cell r="BS1038"/>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A1038"/>
          <cell r="CB1038"/>
          <cell r="CC1038"/>
          <cell r="CD1038" t="str">
            <v>นางไพรลิน พรหมมะ</v>
          </cell>
          <cell r="CE1038"/>
          <cell r="CF1038"/>
          <cell r="CG1038"/>
          <cell r="CH1038"/>
          <cell r="CI1038"/>
          <cell r="CJ1038"/>
          <cell r="CK1038"/>
          <cell r="CL1038"/>
          <cell r="CM1038"/>
          <cell r="CN1038"/>
          <cell r="CO1038"/>
          <cell r="CP1038"/>
        </row>
        <row r="1039">
          <cell r="B1039">
            <v>2512</v>
          </cell>
          <cell r="C1039">
            <v>1036</v>
          </cell>
          <cell r="D1039"/>
          <cell r="E1039"/>
          <cell r="F1039"/>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Q1039"/>
          <cell r="R1039"/>
          <cell r="S1039" t="str">
            <v>แขวงลำปาง</v>
          </cell>
          <cell r="T1039" t="str">
            <v>ผบE1007</v>
          </cell>
          <cell r="U1039">
            <v>2565</v>
          </cell>
          <cell r="V1039" t="str">
            <v>ผบE1488</v>
          </cell>
          <cell r="W1039">
            <v>2565</v>
          </cell>
          <cell r="X1039"/>
          <cell r="Y1039"/>
          <cell r="Z1039"/>
          <cell r="AA1039">
            <v>3</v>
          </cell>
          <cell r="AB1039">
            <v>5</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 // รายงานวันที่ 26/7/2567</v>
          </cell>
          <cell r="BC1039"/>
          <cell r="BD1039"/>
          <cell r="BE1039"/>
          <cell r="BF1039"/>
          <cell r="BG1039"/>
          <cell r="BH1039"/>
          <cell r="BI1039"/>
          <cell r="BJ1039"/>
          <cell r="BK1039"/>
          <cell r="BL1039"/>
          <cell r="BM1039"/>
          <cell r="BN1039"/>
          <cell r="BO1039"/>
          <cell r="BP1039"/>
          <cell r="BQ1039"/>
          <cell r="BR1039"/>
          <cell r="BS1039"/>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A1039"/>
          <cell r="CB1039"/>
          <cell r="CC1039"/>
          <cell r="CD1039" t="str">
            <v>นางกาญจน์สุดา พันธ์สมพงษ์</v>
          </cell>
          <cell r="CE1039"/>
          <cell r="CF1039"/>
          <cell r="CG1039"/>
          <cell r="CH1039"/>
          <cell r="CI1039"/>
          <cell r="CJ1039"/>
          <cell r="CK1039"/>
          <cell r="CL1039"/>
          <cell r="CM1039"/>
          <cell r="CN1039"/>
          <cell r="CO1039"/>
          <cell r="CP1039"/>
        </row>
        <row r="1040">
          <cell r="B1040">
            <v>2513</v>
          </cell>
          <cell r="C1040">
            <v>1037</v>
          </cell>
          <cell r="D1040"/>
          <cell r="E1040"/>
          <cell r="F1040"/>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Q1040"/>
          <cell r="R1040"/>
          <cell r="S1040" t="str">
            <v>แขวงเชียงใหม่</v>
          </cell>
          <cell r="T1040" t="str">
            <v>ผบ 4392</v>
          </cell>
          <cell r="U1040">
            <v>2563</v>
          </cell>
          <cell r="V1040">
            <v>7117</v>
          </cell>
          <cell r="W1040">
            <v>2563</v>
          </cell>
          <cell r="X1040"/>
          <cell r="Y1040"/>
          <cell r="Z1040"/>
          <cell r="AA1040">
            <v>19</v>
          </cell>
          <cell r="AB1040">
            <v>10</v>
          </cell>
          <cell r="AC1040">
            <v>2563</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21/2/2567) // รายงานวันที่ (9/8/2567)</v>
          </cell>
          <cell r="BC1040"/>
          <cell r="BD1040"/>
          <cell r="BE1040"/>
          <cell r="BF1040"/>
          <cell r="BG1040"/>
          <cell r="BH1040"/>
          <cell r="BI1040"/>
          <cell r="BJ1040"/>
          <cell r="BK1040"/>
          <cell r="BL1040"/>
          <cell r="BM1040"/>
          <cell r="BN1040"/>
          <cell r="BO1040"/>
          <cell r="BP1040"/>
          <cell r="BQ1040"/>
          <cell r="BR1040"/>
          <cell r="BS1040"/>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A1040"/>
          <cell r="CB1040"/>
          <cell r="CC1040"/>
          <cell r="CD1040" t="str">
            <v>นายมานพ ศรีจันทร์แดง</v>
          </cell>
          <cell r="CE1040"/>
          <cell r="CF1040"/>
          <cell r="CG1040"/>
          <cell r="CH1040"/>
          <cell r="CI1040"/>
          <cell r="CJ1040"/>
          <cell r="CK1040"/>
          <cell r="CL1040"/>
          <cell r="CM1040"/>
          <cell r="CN1040"/>
          <cell r="CO1040"/>
          <cell r="CP1040"/>
        </row>
        <row r="1041">
          <cell r="B1041">
            <v>2514</v>
          </cell>
          <cell r="C1041">
            <v>1038</v>
          </cell>
          <cell r="D1041"/>
          <cell r="E1041"/>
          <cell r="F1041"/>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Q1041"/>
          <cell r="R1041"/>
          <cell r="S1041" t="str">
            <v>จังหวัดฮอด</v>
          </cell>
          <cell r="T1041" t="str">
            <v>ผบE466</v>
          </cell>
          <cell r="U1041">
            <v>2564</v>
          </cell>
          <cell r="V1041" t="str">
            <v>ผบE590</v>
          </cell>
          <cell r="W1041">
            <v>2564</v>
          </cell>
          <cell r="X1041"/>
          <cell r="Y1041"/>
          <cell r="Z1041"/>
          <cell r="AA1041">
            <v>12</v>
          </cell>
          <cell r="AB1041">
            <v>10</v>
          </cell>
          <cell r="AC1041">
            <v>2564</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16/8/2567</v>
          </cell>
          <cell r="BC1041"/>
          <cell r="BD1041"/>
          <cell r="BE1041"/>
          <cell r="BF1041"/>
          <cell r="BG1041"/>
          <cell r="BH1041"/>
          <cell r="BI1041"/>
          <cell r="BJ1041"/>
          <cell r="BK1041"/>
          <cell r="BL1041"/>
          <cell r="BM1041"/>
          <cell r="BN1041"/>
          <cell r="BO1041"/>
          <cell r="BP1041"/>
          <cell r="BQ1041"/>
          <cell r="BR1041"/>
          <cell r="BS1041"/>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A1041"/>
          <cell r="CB1041"/>
          <cell r="CC1041"/>
          <cell r="CD1041" t="str">
            <v>นายกฤษดา วณีสอน</v>
          </cell>
          <cell r="CE1041"/>
          <cell r="CF1041"/>
          <cell r="CG1041"/>
          <cell r="CH1041"/>
          <cell r="CI1041"/>
          <cell r="CJ1041"/>
          <cell r="CK1041"/>
          <cell r="CL1041"/>
          <cell r="CM1041"/>
          <cell r="CN1041"/>
          <cell r="CO1041"/>
          <cell r="CP1041"/>
        </row>
        <row r="1042">
          <cell r="B1042">
            <v>2515</v>
          </cell>
          <cell r="C1042">
            <v>1039</v>
          </cell>
          <cell r="D1042"/>
          <cell r="E1042"/>
          <cell r="F1042"/>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แขวงเชียงใหม่</v>
          </cell>
          <cell r="T1042" t="str">
            <v>ผบ4393</v>
          </cell>
          <cell r="U1042">
            <v>2563</v>
          </cell>
          <cell r="V1042">
            <v>7116</v>
          </cell>
          <cell r="W1042">
            <v>2563</v>
          </cell>
          <cell r="X1042"/>
          <cell r="Y1042"/>
          <cell r="Z1042"/>
          <cell r="AA1042">
            <v>19</v>
          </cell>
          <cell r="AB1042">
            <v>10</v>
          </cell>
          <cell r="AC1042">
            <v>2563</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cell r="BD1042"/>
          <cell r="BE1042"/>
          <cell r="BF1042"/>
          <cell r="BG1042"/>
          <cell r="BH1042"/>
          <cell r="BI1042"/>
          <cell r="BJ1042"/>
          <cell r="BK1042"/>
          <cell r="BL1042"/>
          <cell r="BM1042"/>
          <cell r="BN1042"/>
          <cell r="BO1042"/>
          <cell r="BP1042"/>
          <cell r="BQ1042"/>
          <cell r="BR1042"/>
          <cell r="BS1042"/>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A1042"/>
          <cell r="CB1042"/>
          <cell r="CC1042"/>
          <cell r="CD1042" t="str">
            <v>นายผจญ วงค์ไชย</v>
          </cell>
          <cell r="CE1042"/>
          <cell r="CF1042"/>
          <cell r="CG1042"/>
          <cell r="CH1042"/>
          <cell r="CI1042"/>
          <cell r="CJ1042"/>
          <cell r="CK1042"/>
          <cell r="CL1042"/>
          <cell r="CM1042"/>
          <cell r="CN1042"/>
          <cell r="CO1042"/>
          <cell r="CP1042"/>
        </row>
        <row r="1043">
          <cell r="B1043">
            <v>2516</v>
          </cell>
          <cell r="C1043">
            <v>1040</v>
          </cell>
          <cell r="D1043"/>
          <cell r="E1043"/>
          <cell r="F1043"/>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ผบE1036</v>
          </cell>
          <cell r="U1043">
            <v>2563</v>
          </cell>
          <cell r="V1043">
            <v>1281</v>
          </cell>
          <cell r="W1043">
            <v>2563</v>
          </cell>
          <cell r="X1043"/>
          <cell r="Y1043"/>
          <cell r="Z1043"/>
          <cell r="AA1043">
            <v>28</v>
          </cell>
          <cell r="AB1043">
            <v>9</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(9/8/2567)</v>
          </cell>
          <cell r="BC1043"/>
          <cell r="BD1043"/>
          <cell r="BE1043"/>
          <cell r="BF1043"/>
          <cell r="BG1043"/>
          <cell r="BH1043"/>
          <cell r="BI1043"/>
          <cell r="BJ1043"/>
          <cell r="BK1043"/>
          <cell r="BL1043"/>
          <cell r="BM1043"/>
          <cell r="BN1043"/>
          <cell r="BO1043"/>
          <cell r="BP1043"/>
          <cell r="BQ1043"/>
          <cell r="BR1043"/>
          <cell r="BS1043"/>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A1043"/>
          <cell r="CB1043"/>
          <cell r="CC1043"/>
          <cell r="CD1043" t="str">
            <v>นายสมบุญ สีเหลือง</v>
          </cell>
          <cell r="CE1043"/>
          <cell r="CF1043"/>
          <cell r="CG1043"/>
          <cell r="CH1043"/>
          <cell r="CI1043"/>
          <cell r="CJ1043"/>
          <cell r="CK1043"/>
          <cell r="CL1043"/>
          <cell r="CM1043"/>
          <cell r="CN1043"/>
          <cell r="CO1043"/>
          <cell r="CP1043"/>
        </row>
        <row r="1044">
          <cell r="B1044">
            <v>2517</v>
          </cell>
          <cell r="C1044">
            <v>1041</v>
          </cell>
          <cell r="D1044"/>
          <cell r="E1044"/>
          <cell r="F1044"/>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ผบE1026</v>
          </cell>
          <cell r="U1044">
            <v>2563</v>
          </cell>
          <cell r="V1044">
            <v>1280</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รายงานวันที่ 22/8/2567</v>
          </cell>
          <cell r="BC1044"/>
          <cell r="BD1044"/>
          <cell r="BE1044"/>
          <cell r="BF1044"/>
          <cell r="BG1044"/>
          <cell r="BH1044"/>
          <cell r="BI1044"/>
          <cell r="BJ1044"/>
          <cell r="BK1044"/>
          <cell r="BL1044"/>
          <cell r="BM1044"/>
          <cell r="BN1044"/>
          <cell r="BO1044"/>
          <cell r="BP1044"/>
          <cell r="BQ1044"/>
          <cell r="BR1044"/>
          <cell r="BS1044"/>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นางจงรักษ์ คำใจ</v>
          </cell>
          <cell r="CE1044"/>
          <cell r="CF1044"/>
          <cell r="CG1044"/>
          <cell r="CH1044"/>
          <cell r="CI1044"/>
          <cell r="CJ1044"/>
          <cell r="CK1044"/>
          <cell r="CL1044"/>
          <cell r="CM1044"/>
          <cell r="CN1044"/>
          <cell r="CO1044"/>
          <cell r="CP1044"/>
        </row>
        <row r="1045">
          <cell r="B1045">
            <v>2518</v>
          </cell>
          <cell r="C1045">
            <v>1042</v>
          </cell>
          <cell r="D1045"/>
          <cell r="E1045"/>
          <cell r="F1045"/>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Q1045"/>
          <cell r="R1045"/>
          <cell r="S1045" t="str">
            <v>แขวงเชียงใหม่</v>
          </cell>
          <cell r="T1045" t="str">
            <v>ผบ4885</v>
          </cell>
          <cell r="U1045">
            <v>2561</v>
          </cell>
          <cell r="V1045">
            <v>7572</v>
          </cell>
          <cell r="W1045">
            <v>2561</v>
          </cell>
          <cell r="X1045"/>
          <cell r="Y1045"/>
          <cell r="Z1045"/>
          <cell r="AA1045">
            <v>14</v>
          </cell>
          <cell r="AB1045">
            <v>8</v>
          </cell>
          <cell r="AC1045">
            <v>2561</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รายงานผลสืบทรัพย์ 11/9/2567</v>
          </cell>
          <cell r="BC1045"/>
          <cell r="BD1045"/>
          <cell r="BE1045"/>
          <cell r="BF1045"/>
          <cell r="BG1045"/>
          <cell r="BH1045"/>
          <cell r="BI1045"/>
          <cell r="BJ1045"/>
          <cell r="BK1045"/>
          <cell r="BL1045"/>
          <cell r="BM1045"/>
          <cell r="BN1045"/>
          <cell r="BO1045"/>
          <cell r="BP1045"/>
          <cell r="BQ1045"/>
          <cell r="BR1045"/>
          <cell r="BS1045"/>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A1045"/>
          <cell r="CB1045"/>
          <cell r="CC1045" t="str">
            <v>วชิราภรณ์</v>
          </cell>
          <cell r="CD1045" t="str">
            <v>นางหมอกคำ มูลคำ</v>
          </cell>
          <cell r="CE1045"/>
          <cell r="CF1045"/>
          <cell r="CG1045"/>
          <cell r="CH1045"/>
          <cell r="CI1045"/>
          <cell r="CJ1045"/>
          <cell r="CK1045"/>
          <cell r="CL1045">
            <v>243902</v>
          </cell>
          <cell r="CM1045"/>
          <cell r="CN1045"/>
          <cell r="CO1045"/>
          <cell r="CP1045"/>
        </row>
        <row r="1046">
          <cell r="B1046">
            <v>2519</v>
          </cell>
          <cell r="C1046">
            <v>1043</v>
          </cell>
          <cell r="D1046"/>
          <cell r="E1046"/>
          <cell r="F1046"/>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Q1046"/>
          <cell r="R1046"/>
          <cell r="S1046" t="str">
            <v>แขวงเชียงใหม่</v>
          </cell>
          <cell r="T1046" t="str">
            <v>ผบ.6714</v>
          </cell>
          <cell r="U1046">
            <v>2561</v>
          </cell>
          <cell r="V1046" t="str">
            <v>ผบ.8020</v>
          </cell>
          <cell r="W1046">
            <v>2561</v>
          </cell>
          <cell r="X1046"/>
          <cell r="Y1046"/>
          <cell r="Z1046"/>
          <cell r="AA1046">
            <v>21</v>
          </cell>
          <cell r="AB1046">
            <v>8</v>
          </cell>
          <cell r="AC1046">
            <v>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cell r="BD1046"/>
          <cell r="BE1046"/>
          <cell r="BF1046"/>
          <cell r="BG1046"/>
          <cell r="BH1046"/>
          <cell r="BI1046"/>
          <cell r="BJ1046"/>
          <cell r="BK1046"/>
          <cell r="BL1046"/>
          <cell r="BM1046"/>
          <cell r="BN1046"/>
          <cell r="BO1046"/>
          <cell r="BP1046"/>
          <cell r="BQ1046"/>
          <cell r="BR1046"/>
          <cell r="BS1046"/>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A1046"/>
          <cell r="CB1046"/>
          <cell r="CC1046" t="str">
            <v>วชิราภรณ์</v>
          </cell>
          <cell r="CD1046" t="str">
            <v>นางธัญนันท์ แก้วกาวิล</v>
          </cell>
          <cell r="CE1046"/>
          <cell r="CF1046"/>
          <cell r="CG1046"/>
          <cell r="CH1046"/>
          <cell r="CI1046"/>
          <cell r="CJ1046"/>
          <cell r="CK1046"/>
          <cell r="CL1046">
            <v>243902</v>
          </cell>
          <cell r="CM1046"/>
          <cell r="CN1046"/>
          <cell r="CO1046"/>
          <cell r="CP1046"/>
        </row>
        <row r="1047">
          <cell r="B1047">
            <v>2520</v>
          </cell>
          <cell r="C1047">
            <v>1044</v>
          </cell>
          <cell r="D1047"/>
          <cell r="E1047"/>
          <cell r="F1047"/>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Q1047"/>
          <cell r="R1047"/>
          <cell r="S1047" t="str">
            <v>แขวงเชียงใหม่</v>
          </cell>
          <cell r="T1047" t="str">
            <v>ผบ5295</v>
          </cell>
          <cell r="U1047">
            <v>2563</v>
          </cell>
          <cell r="V1047" t="str">
            <v>ผบ8016</v>
          </cell>
          <cell r="W1047">
            <v>2563</v>
          </cell>
          <cell r="X1047">
            <v>16</v>
          </cell>
          <cell r="Y1047">
            <v>11</v>
          </cell>
          <cell r="Z1047">
            <v>63</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สืบทรัพย์ (คำสั่ง 21/2/2567) // รายงานวันที่ 16/8/2567</v>
          </cell>
          <cell r="BC1047"/>
          <cell r="BD1047"/>
          <cell r="BE1047"/>
          <cell r="BF1047"/>
          <cell r="BG1047"/>
          <cell r="BH1047"/>
          <cell r="BI1047"/>
          <cell r="BJ1047"/>
          <cell r="BK1047"/>
          <cell r="BL1047"/>
          <cell r="BM1047"/>
          <cell r="BN1047"/>
          <cell r="BO1047"/>
          <cell r="BP1047"/>
          <cell r="BQ1047"/>
          <cell r="BR1047"/>
          <cell r="BS1047"/>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cell r="CA1047"/>
          <cell r="CB1047"/>
          <cell r="CC1047"/>
          <cell r="CD1047"/>
          <cell r="CE1047"/>
          <cell r="CF1047"/>
          <cell r="CG1047"/>
          <cell r="CH1047"/>
          <cell r="CI1047"/>
          <cell r="CJ1047"/>
          <cell r="CK1047"/>
          <cell r="CL1047"/>
          <cell r="CM1047"/>
          <cell r="CN1047"/>
          <cell r="CO1047"/>
          <cell r="CP1047"/>
        </row>
        <row r="1048">
          <cell r="B1048">
            <v>2521</v>
          </cell>
          <cell r="C1048">
            <v>1045</v>
          </cell>
          <cell r="D1048"/>
          <cell r="E1048"/>
          <cell r="F1048"/>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Q1048"/>
          <cell r="R1048"/>
          <cell r="S1048" t="str">
            <v>จังหวัดลำพูน</v>
          </cell>
          <cell r="T1048" t="str">
            <v>ผบ.1989</v>
          </cell>
          <cell r="U1048">
            <v>2563</v>
          </cell>
          <cell r="V1048" t="str">
            <v>ผบ2711</v>
          </cell>
          <cell r="W1048">
            <v>2563</v>
          </cell>
          <cell r="X1048">
            <v>27</v>
          </cell>
          <cell r="Y1048">
            <v>10</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cell r="BD1048"/>
          <cell r="BE1048"/>
          <cell r="BF1048"/>
          <cell r="BG1048"/>
          <cell r="BH1048"/>
          <cell r="BI1048"/>
          <cell r="BJ1048"/>
          <cell r="BK1048"/>
          <cell r="BL1048"/>
          <cell r="BM1048"/>
          <cell r="BN1048"/>
          <cell r="BO1048"/>
          <cell r="BP1048"/>
          <cell r="BQ1048"/>
          <cell r="BR1048"/>
          <cell r="BS1048"/>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A1048"/>
          <cell r="CB1048"/>
          <cell r="CC1048"/>
          <cell r="CD1048" t="str">
            <v>นางวันเพ็ญ แก้วคำ</v>
          </cell>
          <cell r="CE1048"/>
          <cell r="CF1048"/>
          <cell r="CG1048"/>
          <cell r="CH1048"/>
          <cell r="CI1048"/>
          <cell r="CJ1048"/>
          <cell r="CK1048"/>
          <cell r="CL1048"/>
          <cell r="CM1048"/>
          <cell r="CN1048"/>
          <cell r="CO1048"/>
          <cell r="CP1048"/>
        </row>
        <row r="1049">
          <cell r="B1049">
            <v>2522</v>
          </cell>
          <cell r="C1049">
            <v>1046</v>
          </cell>
          <cell r="D1049"/>
          <cell r="E1049"/>
          <cell r="F1049"/>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Q1049"/>
          <cell r="R1049"/>
          <cell r="S1049" t="str">
            <v>แขวงเชียงใหม่</v>
          </cell>
          <cell r="T1049" t="str">
            <v>ผบE756</v>
          </cell>
          <cell r="U1049">
            <v>2563</v>
          </cell>
          <cell r="V1049" t="str">
            <v>E955</v>
          </cell>
          <cell r="W1049">
            <v>2563</v>
          </cell>
          <cell r="X1049"/>
          <cell r="Y1049"/>
          <cell r="Z1049"/>
          <cell r="AA1049">
            <v>14</v>
          </cell>
          <cell r="AB1049">
            <v>9</v>
          </cell>
          <cell r="AC1049">
            <v>63</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รายงานผลสืบทรัพย์ (รอบ 1) - ไม่พบทรัพย์ 7/8/2567</v>
          </cell>
          <cell r="BC1049"/>
          <cell r="BD1049"/>
          <cell r="BE1049"/>
          <cell r="BF1049"/>
          <cell r="BG1049"/>
          <cell r="BH1049"/>
          <cell r="BI1049"/>
          <cell r="BJ1049"/>
          <cell r="BK1049"/>
          <cell r="BL1049"/>
          <cell r="BM1049"/>
          <cell r="BN1049"/>
          <cell r="BO1049"/>
          <cell r="BP1049"/>
          <cell r="BQ1049"/>
          <cell r="BR1049"/>
          <cell r="BS1049"/>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A1049"/>
          <cell r="CB1049">
            <v>1</v>
          </cell>
          <cell r="CC1049" t="str">
            <v>ธิติพร</v>
          </cell>
          <cell r="CD1049"/>
          <cell r="CE1049"/>
          <cell r="CF1049"/>
          <cell r="CG1049"/>
          <cell r="CH1049"/>
          <cell r="CI1049"/>
          <cell r="CJ1049"/>
          <cell r="CK1049"/>
          <cell r="CL1049">
            <v>243840</v>
          </cell>
          <cell r="CM1049"/>
          <cell r="CN1049"/>
          <cell r="CO1049"/>
          <cell r="CP1049"/>
        </row>
        <row r="1050">
          <cell r="B1050">
            <v>2523</v>
          </cell>
          <cell r="C1050">
            <v>1047</v>
          </cell>
          <cell r="D1050"/>
          <cell r="E1050"/>
          <cell r="F1050"/>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Q1050"/>
          <cell r="R1050"/>
          <cell r="S1050" t="str">
            <v>แขวงเชียงใหม่</v>
          </cell>
          <cell r="T1050" t="str">
            <v>ผบE762</v>
          </cell>
          <cell r="U1050">
            <v>2563</v>
          </cell>
          <cell r="V1050" t="str">
            <v>E972</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22/8/2567</v>
          </cell>
          <cell r="BC1050"/>
          <cell r="BD1050"/>
          <cell r="BE1050"/>
          <cell r="BF1050"/>
          <cell r="BG1050"/>
          <cell r="BH1050"/>
          <cell r="BI1050"/>
          <cell r="BJ1050"/>
          <cell r="BK1050"/>
          <cell r="BL1050"/>
          <cell r="BM1050"/>
          <cell r="BN1050"/>
          <cell r="BO1050"/>
          <cell r="BP1050"/>
          <cell r="BQ1050"/>
          <cell r="BR1050"/>
          <cell r="BS1050"/>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A1050"/>
          <cell r="CB1050"/>
          <cell r="CC1050" t="str">
            <v>วชิราภรณ์</v>
          </cell>
          <cell r="CD1050" t="str">
            <v>นายประกิต แก้วดวง</v>
          </cell>
          <cell r="CE1050"/>
          <cell r="CF1050"/>
          <cell r="CG1050"/>
          <cell r="CH1050"/>
          <cell r="CI1050"/>
          <cell r="CJ1050"/>
          <cell r="CK1050"/>
          <cell r="CL1050">
            <v>243852</v>
          </cell>
          <cell r="CM1050"/>
          <cell r="CN1050"/>
          <cell r="CO1050"/>
          <cell r="CP1050"/>
        </row>
        <row r="1051">
          <cell r="B1051">
            <v>2524</v>
          </cell>
          <cell r="C1051">
            <v>1048</v>
          </cell>
          <cell r="D1051"/>
          <cell r="E1051"/>
          <cell r="F1051"/>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Q1051"/>
          <cell r="R1051"/>
          <cell r="S1051" t="str">
            <v>แขวงเชียงใหม่</v>
          </cell>
          <cell r="T1051" t="str">
            <v>ผบE757</v>
          </cell>
          <cell r="U1051">
            <v>2563</v>
          </cell>
          <cell r="V1051" t="str">
            <v>E956</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cell r="BD1051"/>
          <cell r="BE1051"/>
          <cell r="BF1051"/>
          <cell r="BG1051"/>
          <cell r="BH1051"/>
          <cell r="BI1051"/>
          <cell r="BJ1051"/>
          <cell r="BK1051"/>
          <cell r="BL1051"/>
          <cell r="BM1051"/>
          <cell r="BN1051"/>
          <cell r="BO1051"/>
          <cell r="BP1051"/>
          <cell r="BQ1051"/>
          <cell r="BR1051"/>
          <cell r="BS1051"/>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A1051"/>
          <cell r="CB1051"/>
          <cell r="CC1051" t="str">
            <v>วชิราภรณ์</v>
          </cell>
          <cell r="CD1051"/>
          <cell r="CE1051"/>
          <cell r="CF1051"/>
          <cell r="CG1051"/>
          <cell r="CH1051"/>
          <cell r="CI1051"/>
          <cell r="CJ1051"/>
          <cell r="CK1051"/>
          <cell r="CL1051">
            <v>243852</v>
          </cell>
          <cell r="CM1051"/>
          <cell r="CN1051"/>
          <cell r="CO1051"/>
          <cell r="CP1051"/>
        </row>
        <row r="1052">
          <cell r="B1052">
            <v>2525</v>
          </cell>
          <cell r="C1052">
            <v>1049</v>
          </cell>
          <cell r="D1052"/>
          <cell r="E1052"/>
          <cell r="F1052"/>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Q1052"/>
          <cell r="R1052"/>
          <cell r="S1052" t="str">
            <v>จังหวัดลำพูน</v>
          </cell>
          <cell r="T1052" t="str">
            <v>ผบ2428</v>
          </cell>
          <cell r="U1052">
            <v>2563</v>
          </cell>
          <cell r="V1052" t="str">
            <v>ผบ.43</v>
          </cell>
          <cell r="W1052">
            <v>2564</v>
          </cell>
          <cell r="X1052"/>
          <cell r="Y1052"/>
          <cell r="Z1052"/>
          <cell r="AA1052">
            <v>9</v>
          </cell>
          <cell r="AB1052">
            <v>3</v>
          </cell>
          <cell r="AC1052">
            <v>64</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13/8/2567</v>
          </cell>
          <cell r="BC1052"/>
          <cell r="BD1052"/>
          <cell r="BE1052"/>
          <cell r="BF1052"/>
          <cell r="BG1052"/>
          <cell r="BH1052"/>
          <cell r="BI1052"/>
          <cell r="BJ1052"/>
          <cell r="BK1052"/>
          <cell r="BL1052"/>
          <cell r="BM1052"/>
          <cell r="BN1052"/>
          <cell r="BO1052"/>
          <cell r="BP1052"/>
          <cell r="BQ1052"/>
          <cell r="BR1052"/>
          <cell r="BS1052"/>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A1052"/>
          <cell r="CB1052"/>
          <cell r="CC1052" t="str">
            <v>วชิราภรณ์</v>
          </cell>
          <cell r="CD1052"/>
          <cell r="CE1052"/>
          <cell r="CF1052"/>
          <cell r="CG1052"/>
          <cell r="CH1052"/>
          <cell r="CI1052"/>
          <cell r="CJ1052"/>
          <cell r="CK1052"/>
          <cell r="CL1052">
            <v>243852</v>
          </cell>
          <cell r="CM1052"/>
          <cell r="CN1052"/>
          <cell r="CO1052"/>
          <cell r="CP1052"/>
        </row>
        <row r="1053">
          <cell r="B1053">
            <v>2526</v>
          </cell>
          <cell r="C1053">
            <v>1050</v>
          </cell>
          <cell r="D1053"/>
          <cell r="E1053"/>
          <cell r="F1053"/>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Q1053"/>
          <cell r="R1053"/>
          <cell r="S1053" t="str">
            <v>แขวงเชียงใหม่</v>
          </cell>
          <cell r="T1053" t="str">
            <v>ผบE1572</v>
          </cell>
          <cell r="U1053">
            <v>2565</v>
          </cell>
          <cell r="V1053" t="str">
            <v>ผบE2607</v>
          </cell>
          <cell r="W1053">
            <v>2565</v>
          </cell>
          <cell r="X1053">
            <v>11</v>
          </cell>
          <cell r="Y1053">
            <v>5</v>
          </cell>
          <cell r="Z1053">
            <v>2565</v>
          </cell>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11/9/2567</v>
          </cell>
          <cell r="BC1053"/>
          <cell r="BD1053"/>
          <cell r="BE1053"/>
          <cell r="BF1053"/>
          <cell r="BG1053"/>
          <cell r="BH1053"/>
          <cell r="BI1053"/>
          <cell r="BJ1053"/>
          <cell r="BK1053"/>
          <cell r="BL1053"/>
          <cell r="BM1053"/>
          <cell r="BN1053"/>
          <cell r="BO1053"/>
          <cell r="BP1053"/>
          <cell r="BQ1053"/>
          <cell r="BR1053"/>
          <cell r="BS1053"/>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A1053"/>
          <cell r="CB1053"/>
          <cell r="CC1053" t="str">
            <v>วชิราภรณ์</v>
          </cell>
          <cell r="CD1053"/>
          <cell r="CE1053"/>
          <cell r="CF1053"/>
          <cell r="CG1053"/>
          <cell r="CH1053"/>
          <cell r="CI1053"/>
          <cell r="CJ1053"/>
          <cell r="CK1053"/>
          <cell r="CL1053">
            <v>243902</v>
          </cell>
          <cell r="CM1053"/>
          <cell r="CN1053"/>
          <cell r="CO1053"/>
          <cell r="CP1053"/>
        </row>
        <row r="1054">
          <cell r="B1054">
            <v>2527</v>
          </cell>
          <cell r="C1054">
            <v>1051</v>
          </cell>
          <cell r="D1054"/>
          <cell r="E1054"/>
          <cell r="F1054"/>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ผบ.5560</v>
          </cell>
          <cell r="U1054">
            <v>2559</v>
          </cell>
          <cell r="V1054">
            <v>12504</v>
          </cell>
          <cell r="W1054">
            <v>2559</v>
          </cell>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22/8/2567</v>
          </cell>
          <cell r="BC1054"/>
          <cell r="BD1054"/>
          <cell r="BE1054"/>
          <cell r="BF1054"/>
          <cell r="BG1054"/>
          <cell r="BH1054"/>
          <cell r="BI1054"/>
          <cell r="BJ1054"/>
          <cell r="BK1054"/>
          <cell r="BL1054"/>
          <cell r="BM1054"/>
          <cell r="BN1054"/>
          <cell r="BO1054"/>
          <cell r="BP1054"/>
          <cell r="BQ1054"/>
          <cell r="BR1054"/>
          <cell r="BS1054"/>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A1054"/>
          <cell r="CB1054"/>
          <cell r="CC1054" t="str">
            <v>วชิราภรณ์</v>
          </cell>
          <cell r="CD1054" t="str">
            <v>นางสาวอำไพ จันทรา</v>
          </cell>
          <cell r="CE1054"/>
          <cell r="CF1054"/>
          <cell r="CG1054"/>
          <cell r="CH1054"/>
          <cell r="CI1054"/>
          <cell r="CJ1054"/>
          <cell r="CK1054"/>
          <cell r="CL1054">
            <v>243852</v>
          </cell>
          <cell r="CM1054"/>
          <cell r="CN1054"/>
          <cell r="CO1054"/>
          <cell r="CP1054"/>
        </row>
        <row r="1055">
          <cell r="B1055">
            <v>2528</v>
          </cell>
          <cell r="C1055">
            <v>1052</v>
          </cell>
          <cell r="D1055"/>
          <cell r="E1055"/>
          <cell r="F1055"/>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ผบ6971</v>
          </cell>
          <cell r="U1055">
            <v>2559</v>
          </cell>
          <cell r="V1055">
            <v>5374</v>
          </cell>
          <cell r="W1055">
            <v>2559</v>
          </cell>
          <cell r="X1055"/>
          <cell r="Y1055"/>
          <cell r="Z1055"/>
          <cell r="AA1055">
            <v>2</v>
          </cell>
          <cell r="AB1055">
            <v>8</v>
          </cell>
          <cell r="AC1055">
            <v>2559</v>
          </cell>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13/8/2567</v>
          </cell>
          <cell r="BC1055"/>
          <cell r="BD1055"/>
          <cell r="BE1055"/>
          <cell r="BF1055"/>
          <cell r="BG1055"/>
          <cell r="BH1055"/>
          <cell r="BI1055"/>
          <cell r="BJ1055"/>
          <cell r="BK1055"/>
          <cell r="BL1055"/>
          <cell r="BM1055"/>
          <cell r="BN1055"/>
          <cell r="BO1055"/>
          <cell r="BP1055"/>
          <cell r="BQ1055"/>
          <cell r="BR1055"/>
          <cell r="BS1055"/>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A1055"/>
          <cell r="CB1055"/>
          <cell r="CC1055" t="str">
            <v>วชิราภรณ์</v>
          </cell>
          <cell r="CD1055" t="str">
            <v>นายนราห์ ชมภูยอด</v>
          </cell>
          <cell r="CE1055"/>
          <cell r="CF1055"/>
          <cell r="CG1055"/>
          <cell r="CH1055"/>
          <cell r="CI1055"/>
          <cell r="CJ1055"/>
          <cell r="CK1055"/>
          <cell r="CL1055">
            <v>243852</v>
          </cell>
          <cell r="CM1055"/>
          <cell r="CN1055"/>
          <cell r="CO1055"/>
          <cell r="CP1055"/>
        </row>
        <row r="1056">
          <cell r="B1056">
            <v>2529</v>
          </cell>
          <cell r="C1056">
            <v>1053</v>
          </cell>
          <cell r="D1056"/>
          <cell r="E1056"/>
          <cell r="F1056"/>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Q1056"/>
          <cell r="R1056"/>
          <cell r="S1056" t="str">
            <v>จังหวัดเชียงคำ</v>
          </cell>
          <cell r="T1056" t="str">
            <v>ผบE252</v>
          </cell>
          <cell r="U1056">
            <v>2563</v>
          </cell>
          <cell r="V1056" t="str">
            <v>ผบE129</v>
          </cell>
          <cell r="W1056">
            <v>2563</v>
          </cell>
          <cell r="X1056"/>
          <cell r="Y1056"/>
          <cell r="Z1056"/>
          <cell r="AA1056">
            <v>8</v>
          </cell>
          <cell r="AB1056">
            <v>9</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cell r="BD1056"/>
          <cell r="BE1056"/>
          <cell r="BF1056"/>
          <cell r="BG1056"/>
          <cell r="BH1056"/>
          <cell r="BI1056"/>
          <cell r="BJ1056"/>
          <cell r="BK1056"/>
          <cell r="BL1056"/>
          <cell r="BM1056"/>
          <cell r="BN1056"/>
          <cell r="BO1056"/>
          <cell r="BP1056"/>
          <cell r="BQ1056"/>
          <cell r="BR1056"/>
          <cell r="BS1056"/>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A1056"/>
          <cell r="CB1056"/>
          <cell r="CC1056" t="str">
            <v>วชิราภรณ์</v>
          </cell>
          <cell r="CD1056" t="str">
            <v>นางปวีณา กาติ๊บ</v>
          </cell>
          <cell r="CE1056"/>
          <cell r="CF1056"/>
          <cell r="CG1056"/>
          <cell r="CH1056"/>
          <cell r="CI1056"/>
          <cell r="CJ1056"/>
          <cell r="CK1056"/>
          <cell r="CL1056">
            <v>243852</v>
          </cell>
          <cell r="CM1056"/>
          <cell r="CN1056"/>
          <cell r="CO1056"/>
          <cell r="CP1056"/>
        </row>
        <row r="1057">
          <cell r="B1057">
            <v>2530</v>
          </cell>
          <cell r="C1057">
            <v>1054</v>
          </cell>
          <cell r="D1057"/>
          <cell r="E1057"/>
          <cell r="F1057"/>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Q1057"/>
          <cell r="R1057"/>
          <cell r="S1057" t="str">
            <v>แขวงเชียงใหม่</v>
          </cell>
          <cell r="T1057" t="str">
            <v>ผบ.2408</v>
          </cell>
          <cell r="U1057">
            <v>2562</v>
          </cell>
          <cell r="V1057" t="str">
            <v>ผบ.3667</v>
          </cell>
          <cell r="W1057">
            <v>2562</v>
          </cell>
          <cell r="X1057"/>
          <cell r="Y1057"/>
          <cell r="Z1057"/>
          <cell r="AA1057">
            <v>26</v>
          </cell>
          <cell r="AB1057">
            <v>5</v>
          </cell>
          <cell r="AC1057">
            <v>2562</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มีคำสั่งยกเลิกสืบ วันที่ 24/4/2567 เนื่องจากลูกหนี้ชำระปิดบัญชี</v>
          </cell>
          <cell r="BC1057"/>
          <cell r="BD1057"/>
          <cell r="BE1057"/>
          <cell r="BF1057"/>
          <cell r="BG1057"/>
          <cell r="BH1057"/>
          <cell r="BI1057"/>
          <cell r="BJ1057"/>
          <cell r="BK1057"/>
          <cell r="BL1057"/>
          <cell r="BM1057"/>
          <cell r="BN1057"/>
          <cell r="BO1057"/>
          <cell r="BP1057"/>
          <cell r="BQ1057"/>
          <cell r="BR1057"/>
          <cell r="BS1057"/>
          <cell r="BT1057" t="str">
            <v>นางสาวนุชจีรา วงค์ชัย</v>
          </cell>
          <cell r="BU1057">
            <v>823761010355</v>
          </cell>
          <cell r="BV1057"/>
          <cell r="BW1057"/>
          <cell r="BX1057"/>
          <cell r="BY1057"/>
          <cell r="BZ1057"/>
          <cell r="CA1057"/>
          <cell r="CB1057"/>
          <cell r="CC1057"/>
          <cell r="CD1057" t="str">
            <v>นางสาวนุชจีรา วงค์ชัย</v>
          </cell>
          <cell r="CE1057"/>
          <cell r="CF1057"/>
          <cell r="CG1057"/>
          <cell r="CH1057"/>
          <cell r="CI1057"/>
          <cell r="CJ1057"/>
          <cell r="CK1057"/>
          <cell r="CL1057"/>
          <cell r="CM1057"/>
          <cell r="CN1057"/>
          <cell r="CO1057"/>
          <cell r="CP1057"/>
        </row>
        <row r="1058">
          <cell r="B1058">
            <v>2531</v>
          </cell>
          <cell r="C1058">
            <v>1055</v>
          </cell>
          <cell r="D1058"/>
          <cell r="E1058"/>
          <cell r="F1058"/>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ผบE459</v>
          </cell>
          <cell r="U1058">
            <v>2566</v>
          </cell>
          <cell r="V1058" t="str">
            <v>ผบE3616</v>
          </cell>
          <cell r="W1058">
            <v>2566</v>
          </cell>
          <cell r="X1058"/>
          <cell r="Y1058"/>
          <cell r="Z1058"/>
          <cell r="AA1058">
            <v>23</v>
          </cell>
          <cell r="AB1058">
            <v>5</v>
          </cell>
          <cell r="AC1058">
            <v>2566</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รายงานผลสืบทรัพย์ 11/9/2567</v>
          </cell>
          <cell r="BC1058"/>
          <cell r="BD1058"/>
          <cell r="BE1058"/>
          <cell r="BF1058"/>
          <cell r="BG1058"/>
          <cell r="BH1058"/>
          <cell r="BI1058"/>
          <cell r="BJ1058"/>
          <cell r="BK1058"/>
          <cell r="BL1058"/>
          <cell r="BM1058"/>
          <cell r="BN1058"/>
          <cell r="BO1058"/>
          <cell r="BP1058"/>
          <cell r="BQ1058"/>
          <cell r="BR1058"/>
          <cell r="BS1058"/>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A1058"/>
          <cell r="CB1058"/>
          <cell r="CC1058" t="str">
            <v>วชิราภรณ์</v>
          </cell>
          <cell r="CD1058" t="str">
            <v>นางศิริพร ทาเรือน</v>
          </cell>
          <cell r="CE1058"/>
          <cell r="CF1058"/>
          <cell r="CG1058"/>
          <cell r="CH1058"/>
          <cell r="CI1058"/>
          <cell r="CJ1058"/>
          <cell r="CK1058"/>
          <cell r="CL1058">
            <v>243902</v>
          </cell>
          <cell r="CM1058"/>
          <cell r="CN1058"/>
          <cell r="CO1058"/>
          <cell r="CP1058"/>
        </row>
        <row r="1059">
          <cell r="B1059">
            <v>2532</v>
          </cell>
          <cell r="C1059">
            <v>1056</v>
          </cell>
          <cell r="D1059"/>
          <cell r="E1059"/>
          <cell r="F1059"/>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ผบE5492</v>
          </cell>
          <cell r="U1059">
            <v>2565</v>
          </cell>
          <cell r="V1059" t="str">
            <v>ผบE7605</v>
          </cell>
          <cell r="W1059">
            <v>2565</v>
          </cell>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23/7/2567</v>
          </cell>
          <cell r="BC1059"/>
          <cell r="BD1059"/>
          <cell r="BE1059"/>
          <cell r="BF1059"/>
          <cell r="BG1059"/>
          <cell r="BH1059"/>
          <cell r="BI1059"/>
          <cell r="BJ1059"/>
          <cell r="BK1059"/>
          <cell r="BL1059"/>
          <cell r="BM1059"/>
          <cell r="BN1059"/>
          <cell r="BO1059"/>
          <cell r="BP1059"/>
          <cell r="BQ1059"/>
          <cell r="BR1059"/>
          <cell r="BS1059"/>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A1059"/>
          <cell r="CB1059"/>
          <cell r="CC1059" t="str">
            <v>ลลิตา</v>
          </cell>
          <cell r="CD1059"/>
          <cell r="CE1059"/>
          <cell r="CF1059"/>
          <cell r="CG1059"/>
          <cell r="CH1059"/>
          <cell r="CI1059"/>
          <cell r="CJ1059"/>
          <cell r="CK1059"/>
          <cell r="CL1059">
            <v>243854</v>
          </cell>
          <cell r="CM1059"/>
          <cell r="CN1059"/>
          <cell r="CO1059"/>
          <cell r="CP1059"/>
        </row>
        <row r="1060">
          <cell r="B1060">
            <v>2533</v>
          </cell>
          <cell r="C1060">
            <v>1057</v>
          </cell>
          <cell r="D1060"/>
          <cell r="E1060"/>
          <cell r="F1060"/>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ผบE5494</v>
          </cell>
          <cell r="U1060">
            <v>2565</v>
          </cell>
          <cell r="V1060" t="str">
            <v>ผบE7541</v>
          </cell>
          <cell r="W1060">
            <v>2565</v>
          </cell>
          <cell r="X1060"/>
          <cell r="Y1060"/>
          <cell r="Z1060"/>
          <cell r="AA1060">
            <v>31</v>
          </cell>
          <cell r="AB1060">
            <v>10</v>
          </cell>
          <cell r="AC1060">
            <v>2565</v>
          </cell>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cell r="BD1060"/>
          <cell r="BE1060"/>
          <cell r="BF1060"/>
          <cell r="BG1060"/>
          <cell r="BH1060"/>
          <cell r="BI1060"/>
          <cell r="BJ1060"/>
          <cell r="BK1060"/>
          <cell r="BL1060"/>
          <cell r="BM1060"/>
          <cell r="BN1060"/>
          <cell r="BO1060"/>
          <cell r="BP1060"/>
          <cell r="BQ1060"/>
          <cell r="BR1060"/>
          <cell r="BS1060"/>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A1060"/>
          <cell r="CB1060"/>
          <cell r="CC1060" t="str">
            <v>ลลิตา</v>
          </cell>
          <cell r="CD1060" t="str">
            <v>นายนคร สะสมจิตต์</v>
          </cell>
          <cell r="CE1060"/>
          <cell r="CF1060"/>
          <cell r="CG1060"/>
          <cell r="CH1060"/>
          <cell r="CI1060"/>
          <cell r="CJ1060"/>
          <cell r="CK1060"/>
          <cell r="CL1060">
            <v>243854</v>
          </cell>
          <cell r="CM1060"/>
          <cell r="CN1060"/>
          <cell r="CO1060"/>
          <cell r="CP1060"/>
        </row>
        <row r="1061">
          <cell r="B1061">
            <v>2534</v>
          </cell>
          <cell r="C1061">
            <v>1058</v>
          </cell>
          <cell r="D1061"/>
          <cell r="E1061"/>
          <cell r="F1061"/>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Q1061"/>
          <cell r="R1061"/>
          <cell r="S1061" t="str">
            <v>จังหวัดฝาง</v>
          </cell>
          <cell r="T1061" t="str">
            <v>ผบE1409</v>
          </cell>
          <cell r="U1061">
            <v>2566</v>
          </cell>
          <cell r="V1061" t="str">
            <v>ผบE1556</v>
          </cell>
          <cell r="W1061">
            <v>2566</v>
          </cell>
          <cell r="X1061">
            <v>12</v>
          </cell>
          <cell r="Y1061">
            <v>12</v>
          </cell>
          <cell r="Z1061">
            <v>2566</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สืบแล้ว รายงานผลสืบ 5/7/2567</v>
          </cell>
          <cell r="BC1061"/>
          <cell r="BD1061"/>
          <cell r="BE1061"/>
          <cell r="BF1061"/>
          <cell r="BG1061"/>
          <cell r="BH1061"/>
          <cell r="BI1061"/>
          <cell r="BJ1061"/>
          <cell r="BK1061"/>
          <cell r="BL1061"/>
          <cell r="BM1061"/>
          <cell r="BN1061"/>
          <cell r="BO1061"/>
          <cell r="BP1061"/>
          <cell r="BQ1061"/>
          <cell r="BR1061"/>
          <cell r="BS1061"/>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1"/>
          <cell r="CA1061"/>
          <cell r="CB1061">
            <v>5</v>
          </cell>
          <cell r="CC1061"/>
          <cell r="CD1061" t="str">
            <v>นางศิริขวัญ ตาวงค์</v>
          </cell>
          <cell r="CE1061"/>
          <cell r="CF1061"/>
          <cell r="CG1061"/>
          <cell r="CH1061"/>
          <cell r="CI1061"/>
          <cell r="CJ1061"/>
          <cell r="CK1061"/>
          <cell r="CL1061"/>
          <cell r="CM1061"/>
          <cell r="CN1061"/>
          <cell r="CO1061"/>
          <cell r="CP1061"/>
        </row>
        <row r="1062">
          <cell r="B1062">
            <v>2535</v>
          </cell>
          <cell r="C1062">
            <v>1059</v>
          </cell>
          <cell r="D1062"/>
          <cell r="E1062"/>
          <cell r="F1062"/>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Q1062"/>
          <cell r="R1062"/>
          <cell r="S1062" t="str">
            <v>แขวงเชียงใหม่</v>
          </cell>
          <cell r="T1062" t="str">
            <v>ผบE6886</v>
          </cell>
          <cell r="U1062">
            <v>2566</v>
          </cell>
          <cell r="V1062" t="str">
            <v>ผบE8675</v>
          </cell>
          <cell r="W1062">
            <v>2566</v>
          </cell>
          <cell r="X1062"/>
          <cell r="Y1062"/>
          <cell r="Z1062"/>
          <cell r="AA1062">
            <v>25</v>
          </cell>
          <cell r="AB1062">
            <v>9</v>
          </cell>
          <cell r="AC1062">
            <v>2566</v>
          </cell>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รายงานผลสืบทรัพย์ - ไม่พบทรัพย์ 19/8/2567</v>
          </cell>
          <cell r="BC1062"/>
          <cell r="BD1062"/>
          <cell r="BE1062"/>
          <cell r="BF1062"/>
          <cell r="BG1062"/>
          <cell r="BH1062"/>
          <cell r="BI1062"/>
          <cell r="BJ1062"/>
          <cell r="BK1062"/>
          <cell r="BL1062"/>
          <cell r="BM1062"/>
          <cell r="BN1062"/>
          <cell r="BO1062"/>
          <cell r="BP1062"/>
          <cell r="BQ1062"/>
          <cell r="BR1062"/>
          <cell r="BS1062"/>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A1062"/>
          <cell r="CB1062">
            <v>3</v>
          </cell>
          <cell r="CC1062" t="str">
            <v>ธิติพร</v>
          </cell>
          <cell r="CD1062"/>
          <cell r="CE1062"/>
          <cell r="CF1062"/>
          <cell r="CG1062"/>
          <cell r="CH1062"/>
          <cell r="CI1062"/>
          <cell r="CJ1062"/>
          <cell r="CK1062"/>
          <cell r="CL1062">
            <v>243854</v>
          </cell>
          <cell r="CM1062"/>
          <cell r="CN1062"/>
          <cell r="CO1062"/>
          <cell r="CP1062"/>
        </row>
        <row r="1063">
          <cell r="B1063">
            <v>2536</v>
          </cell>
          <cell r="C1063">
            <v>1060</v>
          </cell>
          <cell r="D1063"/>
          <cell r="E1063"/>
          <cell r="F1063"/>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ผบE6884</v>
          </cell>
          <cell r="U1063">
            <v>2566</v>
          </cell>
          <cell r="V1063" t="str">
            <v>ผบE8674</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cell r="BD1063"/>
          <cell r="BE1063"/>
          <cell r="BF1063"/>
          <cell r="BG1063"/>
          <cell r="BH1063"/>
          <cell r="BI1063"/>
          <cell r="BJ1063"/>
          <cell r="BK1063"/>
          <cell r="BL1063"/>
          <cell r="BM1063"/>
          <cell r="BN1063"/>
          <cell r="BO1063"/>
          <cell r="BP1063"/>
          <cell r="BQ1063"/>
          <cell r="BR1063"/>
          <cell r="BS1063"/>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cell r="CM1063"/>
          <cell r="CN1063"/>
          <cell r="CO1063"/>
          <cell r="CP1063"/>
        </row>
        <row r="1064">
          <cell r="B1064">
            <v>2537</v>
          </cell>
          <cell r="C1064">
            <v>1061</v>
          </cell>
          <cell r="D1064"/>
          <cell r="E1064"/>
          <cell r="F1064"/>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Q1064"/>
          <cell r="R1064"/>
          <cell r="S1064" t="str">
            <v>จังหวัดฮอด</v>
          </cell>
          <cell r="T1064" t="str">
            <v>ผบE716</v>
          </cell>
          <cell r="U1064">
            <v>2566</v>
          </cell>
          <cell r="V1064" t="str">
            <v>ผบE913</v>
          </cell>
          <cell r="W1064">
            <v>2566</v>
          </cell>
          <cell r="X1064"/>
          <cell r="Y1064"/>
          <cell r="Z1064"/>
          <cell r="AA1064">
            <v>26</v>
          </cell>
          <cell r="AB1064">
            <v>7</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สืบทรัพย์ (คำสั่ง 6/2/2567) // รายงานวันที่ 26/7/2567</v>
          </cell>
          <cell r="BC1064"/>
          <cell r="BD1064"/>
          <cell r="BE1064"/>
          <cell r="BF1064"/>
          <cell r="BG1064"/>
          <cell r="BH1064"/>
          <cell r="BI1064"/>
          <cell r="BJ1064"/>
          <cell r="BK1064"/>
          <cell r="BL1064"/>
          <cell r="BM1064"/>
          <cell r="BN1064"/>
          <cell r="BO1064"/>
          <cell r="BP1064"/>
          <cell r="BQ1064"/>
          <cell r="BR1064"/>
          <cell r="BS1064"/>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A1064"/>
          <cell r="CB1064"/>
          <cell r="CC1064"/>
          <cell r="CD1064" t="str">
            <v>นางศรีออน ต๊ะทา</v>
          </cell>
          <cell r="CE1064"/>
          <cell r="CF1064"/>
          <cell r="CG1064"/>
          <cell r="CH1064"/>
          <cell r="CI1064"/>
          <cell r="CJ1064"/>
          <cell r="CK1064"/>
          <cell r="CL1064"/>
          <cell r="CM1064"/>
          <cell r="CN1064"/>
          <cell r="CO1064"/>
          <cell r="CP1064"/>
        </row>
        <row r="1065">
          <cell r="B1065">
            <v>2538</v>
          </cell>
          <cell r="C1065">
            <v>1062</v>
          </cell>
          <cell r="D1065"/>
          <cell r="E1065"/>
          <cell r="F1065"/>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Q1065"/>
          <cell r="R1065"/>
          <cell r="S1065" t="str">
            <v>แขวงเชียงใหม่</v>
          </cell>
          <cell r="T1065" t="str">
            <v>ผบE41</v>
          </cell>
          <cell r="U1065">
            <v>2566</v>
          </cell>
          <cell r="V1065" t="str">
            <v>ผบE1712</v>
          </cell>
          <cell r="W1065">
            <v>2566</v>
          </cell>
          <cell r="X1065">
            <v>7</v>
          </cell>
          <cell r="Y1065">
            <v>3</v>
          </cell>
          <cell r="Z1065">
            <v>2566</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สืบทรัพย์แล้ว รายงานผล25/6/2567</v>
          </cell>
          <cell r="BC1065"/>
          <cell r="BD1065"/>
          <cell r="BE1065"/>
          <cell r="BF1065"/>
          <cell r="BG1065"/>
          <cell r="BH1065"/>
          <cell r="BI1065"/>
          <cell r="BJ1065"/>
          <cell r="BK1065"/>
          <cell r="BL1065"/>
          <cell r="BM1065"/>
          <cell r="BN1065"/>
          <cell r="BO1065"/>
          <cell r="BP1065"/>
          <cell r="BQ1065"/>
          <cell r="BR1065"/>
          <cell r="BS1065"/>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BZ1065"/>
          <cell r="CA1065"/>
          <cell r="CB1065">
            <v>1</v>
          </cell>
          <cell r="CC1065"/>
          <cell r="CD1065" t="str">
            <v>นางสาวแก้วกานดา พงษ์ศรี</v>
          </cell>
          <cell r="CE1065"/>
          <cell r="CF1065"/>
          <cell r="CG1065"/>
          <cell r="CH1065"/>
          <cell r="CI1065"/>
          <cell r="CJ1065"/>
          <cell r="CK1065"/>
          <cell r="CL1065"/>
          <cell r="CM1065"/>
          <cell r="CN1065"/>
          <cell r="CO1065"/>
          <cell r="CP1065"/>
        </row>
        <row r="1066">
          <cell r="B1066">
            <v>2539</v>
          </cell>
          <cell r="C1066">
            <v>1063</v>
          </cell>
          <cell r="D1066"/>
          <cell r="E1066"/>
          <cell r="F1066"/>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Q1066"/>
          <cell r="R1066"/>
          <cell r="S1066" t="str">
            <v>แขวงเชียงใหม่</v>
          </cell>
          <cell r="T1066" t="str">
            <v>ผบE7155</v>
          </cell>
          <cell r="U1066">
            <v>2565</v>
          </cell>
          <cell r="V1066" t="str">
            <v>ผบE1682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สืบครั้งที่ 2 รายงานผลสืบ 5/7/2567</v>
          </cell>
          <cell r="BC1066"/>
          <cell r="BD1066"/>
          <cell r="BE1066"/>
          <cell r="BF1066"/>
          <cell r="BG1066"/>
          <cell r="BH1066"/>
          <cell r="BI1066"/>
          <cell r="BJ1066"/>
          <cell r="BK1066"/>
          <cell r="BL1066"/>
          <cell r="BM1066"/>
          <cell r="BN1066"/>
          <cell r="BO1066"/>
          <cell r="BP1066"/>
          <cell r="BQ1066"/>
          <cell r="BR1066"/>
          <cell r="BS1066"/>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6"/>
          <cell r="CA1066"/>
          <cell r="CB1066">
            <v>3</v>
          </cell>
          <cell r="CC1066"/>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6"/>
          <cell r="CI1066"/>
          <cell r="CJ1066">
            <v>3</v>
          </cell>
          <cell r="CK1066"/>
          <cell r="CL1066"/>
          <cell r="CM1066"/>
          <cell r="CN1066"/>
          <cell r="CO1066"/>
          <cell r="CP1066"/>
        </row>
        <row r="1067">
          <cell r="B1067">
            <v>2540</v>
          </cell>
          <cell r="C1067">
            <v>1064</v>
          </cell>
          <cell r="D1067"/>
          <cell r="E1067"/>
          <cell r="F1067"/>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Q1067"/>
          <cell r="R1067"/>
          <cell r="S1067" t="str">
            <v>แขวงเชียงใหม่</v>
          </cell>
          <cell r="T1067" t="str">
            <v>ผบE1468</v>
          </cell>
          <cell r="U1067">
            <v>2566</v>
          </cell>
          <cell r="V1067" t="str">
            <v>ผบE3503</v>
          </cell>
          <cell r="W1067">
            <v>2566</v>
          </cell>
          <cell r="X1067">
            <v>22</v>
          </cell>
          <cell r="Y1067">
            <v>5</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สืบแล้ว รายงานผล 25/6/2567</v>
          </cell>
          <cell r="BC1067"/>
          <cell r="BD1067"/>
          <cell r="BE1067"/>
          <cell r="BF1067"/>
          <cell r="BG1067"/>
          <cell r="BH1067"/>
          <cell r="BI1067"/>
          <cell r="BJ1067"/>
          <cell r="BK1067"/>
          <cell r="BL1067"/>
          <cell r="BM1067"/>
          <cell r="BN1067"/>
          <cell r="BO1067"/>
          <cell r="BP1067"/>
          <cell r="BQ1067"/>
          <cell r="BR1067"/>
          <cell r="BS1067"/>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7"/>
          <cell r="CA1067"/>
          <cell r="CB1067">
            <v>4</v>
          </cell>
          <cell r="CC1067"/>
          <cell r="CD1067" t="str">
            <v>นางสาวศรีพรรณ สุวรรณ</v>
          </cell>
          <cell r="CE1067"/>
          <cell r="CF1067"/>
          <cell r="CG1067"/>
          <cell r="CH1067"/>
          <cell r="CI1067"/>
          <cell r="CJ1067"/>
          <cell r="CK1067"/>
          <cell r="CL1067"/>
          <cell r="CM1067"/>
          <cell r="CN1067"/>
          <cell r="CO1067"/>
          <cell r="CP1067"/>
        </row>
        <row r="1068">
          <cell r="B1068">
            <v>2541</v>
          </cell>
          <cell r="C1068">
            <v>1065</v>
          </cell>
          <cell r="D1068"/>
          <cell r="E1068"/>
          <cell r="F1068"/>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Q1068"/>
          <cell r="R1068"/>
          <cell r="S1068" t="str">
            <v>แขวงเชียงดาว</v>
          </cell>
          <cell r="T1068" t="str">
            <v>ผบE336</v>
          </cell>
          <cell r="U1068">
            <v>2563</v>
          </cell>
          <cell r="V1068" t="str">
            <v>ผบE320</v>
          </cell>
          <cell r="W1068">
            <v>2563</v>
          </cell>
          <cell r="X1068"/>
          <cell r="Y1068"/>
          <cell r="Z1068"/>
          <cell r="AA1068">
            <v>10</v>
          </cell>
          <cell r="AB1068">
            <v>11</v>
          </cell>
          <cell r="AC1068">
            <v>2563</v>
          </cell>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cell r="BM1068"/>
          <cell r="BN1068"/>
          <cell r="BO1068"/>
          <cell r="BP1068"/>
          <cell r="BQ1068"/>
          <cell r="BR1068"/>
          <cell r="BS1068"/>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8"/>
          <cell r="CA1068"/>
          <cell r="CB1068">
            <v>5</v>
          </cell>
          <cell r="CC1068"/>
          <cell r="CD1068" t="str">
            <v>นางสาวพิทยาภรณ์ อินทะบุญ</v>
          </cell>
          <cell r="CE1068"/>
          <cell r="CF1068"/>
          <cell r="CG1068"/>
          <cell r="CH1068"/>
          <cell r="CI1068"/>
          <cell r="CJ1068"/>
          <cell r="CK1068"/>
          <cell r="CL1068"/>
          <cell r="CM1068"/>
          <cell r="CN1068"/>
          <cell r="CO1068"/>
          <cell r="CP1068"/>
        </row>
        <row r="1069">
          <cell r="B1069">
            <v>2542</v>
          </cell>
          <cell r="C1069">
            <v>1066</v>
          </cell>
          <cell r="D1069"/>
          <cell r="E1069"/>
          <cell r="F1069"/>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Q1069"/>
          <cell r="R1069"/>
          <cell r="S1069" t="str">
            <v>จังหวัดเชียงใหม่</v>
          </cell>
          <cell r="T1069" t="str">
            <v>ผบE328</v>
          </cell>
          <cell r="U1069">
            <v>2566</v>
          </cell>
          <cell r="V1069" t="str">
            <v>ผบE720</v>
          </cell>
          <cell r="W1069">
            <v>2566</v>
          </cell>
          <cell r="X1069"/>
          <cell r="Y1069"/>
          <cell r="Z1069"/>
          <cell r="AA1069">
            <v>15</v>
          </cell>
          <cell r="AB1069">
            <v>5</v>
          </cell>
          <cell r="AC1069">
            <v>2566</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t="str">
            <v>สืบแล้ว รายงานผล 5/7/2567//รายงานผลสืบทรัพย์ 11/9/2567</v>
          </cell>
          <cell r="BC1069"/>
          <cell r="BD1069"/>
          <cell r="BE1069"/>
          <cell r="BF1069"/>
          <cell r="BG1069"/>
          <cell r="BH1069"/>
          <cell r="BI1069"/>
          <cell r="BJ1069"/>
          <cell r="BK1069"/>
          <cell r="BL1069"/>
          <cell r="BM1069"/>
          <cell r="BN1069"/>
          <cell r="BO1069"/>
          <cell r="BP1069"/>
          <cell r="BQ1069"/>
          <cell r="BR1069"/>
          <cell r="BS1069"/>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69"/>
          <cell r="CA1069"/>
          <cell r="CB1069">
            <v>3</v>
          </cell>
          <cell r="CC1069" t="str">
            <v>ปฎิยุทธ์</v>
          </cell>
          <cell r="CD1069" t="str">
            <v>นางสาวนิตยา คำอินต๊ะมูล</v>
          </cell>
          <cell r="CE1069"/>
          <cell r="CF1069"/>
          <cell r="CG1069"/>
          <cell r="CH1069"/>
          <cell r="CI1069"/>
          <cell r="CJ1069"/>
          <cell r="CK1069"/>
          <cell r="CL1069"/>
          <cell r="CM1069"/>
          <cell r="CN1069"/>
          <cell r="CO1069"/>
          <cell r="CP1069"/>
        </row>
        <row r="1070">
          <cell r="B1070">
            <v>2543</v>
          </cell>
          <cell r="C1070">
            <v>1067</v>
          </cell>
          <cell r="D1070"/>
          <cell r="E1070"/>
          <cell r="F1070"/>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Q1070"/>
          <cell r="R1070"/>
          <cell r="S1070" t="str">
            <v>จังหวัดเชียงใหม่</v>
          </cell>
          <cell r="T1070" t="str">
            <v>ผบE1806</v>
          </cell>
          <cell r="U1070">
            <v>2565</v>
          </cell>
          <cell r="V1070" t="str">
            <v>ผบE152</v>
          </cell>
          <cell r="W1070">
            <v>2566</v>
          </cell>
          <cell r="X1070"/>
          <cell r="Y1070"/>
          <cell r="Z1070"/>
          <cell r="AA1070">
            <v>31</v>
          </cell>
          <cell r="AB1070">
            <v>12</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รายงานผลสืบ 5/7/2567</v>
          </cell>
          <cell r="BC1070"/>
          <cell r="BD1070"/>
          <cell r="BE1070"/>
          <cell r="BF1070"/>
          <cell r="BG1070"/>
          <cell r="BH1070"/>
          <cell r="BI1070"/>
          <cell r="BJ1070"/>
          <cell r="BK1070"/>
          <cell r="BL1070"/>
          <cell r="BM1070"/>
          <cell r="BN1070"/>
          <cell r="BO1070"/>
          <cell r="BP1070"/>
          <cell r="BQ1070"/>
          <cell r="BR1070"/>
          <cell r="BS1070"/>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0"/>
          <cell r="CA1070"/>
          <cell r="CB1070">
            <v>3</v>
          </cell>
          <cell r="CC1070"/>
          <cell r="CD1070" t="str">
            <v>นางอภิญญา วิถี</v>
          </cell>
          <cell r="CE1070"/>
          <cell r="CF1070"/>
          <cell r="CG1070"/>
          <cell r="CH1070"/>
          <cell r="CI1070"/>
          <cell r="CJ1070"/>
          <cell r="CK1070"/>
          <cell r="CL1070"/>
          <cell r="CM1070"/>
          <cell r="CN1070"/>
          <cell r="CO1070"/>
          <cell r="CP1070"/>
        </row>
        <row r="1071">
          <cell r="B1071">
            <v>2544</v>
          </cell>
          <cell r="C1071">
            <v>1068</v>
          </cell>
          <cell r="D1071"/>
          <cell r="E1071"/>
          <cell r="F1071"/>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Q1071"/>
          <cell r="R1071"/>
          <cell r="S1071" t="str">
            <v>แขวงลำปาง</v>
          </cell>
          <cell r="T1071" t="str">
            <v>ผบE3911</v>
          </cell>
          <cell r="U1071">
            <v>2565</v>
          </cell>
          <cell r="V1071" t="str">
            <v>ผบE4248</v>
          </cell>
          <cell r="W1071">
            <v>2565</v>
          </cell>
          <cell r="X1071">
            <v>28</v>
          </cell>
          <cell r="Y1071">
            <v>11</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สืบทรัพย์ 22/1/67 //ลงผล25/3/67//</v>
          </cell>
          <cell r="BC1071"/>
          <cell r="BD1071"/>
          <cell r="BE1071"/>
          <cell r="BF1071"/>
          <cell r="BG1071"/>
          <cell r="BH1071"/>
          <cell r="BI1071"/>
          <cell r="BJ1071"/>
          <cell r="BK1071"/>
          <cell r="BL1071"/>
          <cell r="BM1071"/>
          <cell r="BN1071"/>
          <cell r="BO1071"/>
          <cell r="BP1071"/>
          <cell r="BQ1071"/>
          <cell r="BR1071"/>
          <cell r="BS1071"/>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cell r="CA1071"/>
          <cell r="CB1071"/>
          <cell r="CC1071"/>
          <cell r="CD1071"/>
          <cell r="CE1071"/>
          <cell r="CF1071"/>
          <cell r="CG1071"/>
          <cell r="CH1071"/>
          <cell r="CI1071"/>
          <cell r="CJ1071"/>
          <cell r="CK1071"/>
          <cell r="CL1071"/>
          <cell r="CM1071"/>
          <cell r="CN1071"/>
          <cell r="CO1071"/>
          <cell r="CP1071"/>
        </row>
        <row r="1072">
          <cell r="B1072">
            <v>2545</v>
          </cell>
          <cell r="C1072">
            <v>1069</v>
          </cell>
          <cell r="D1072"/>
          <cell r="E1072"/>
          <cell r="F1072"/>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cell r="R1072"/>
          <cell r="S1072" t="str">
            <v>แขวงเชียงใหม่</v>
          </cell>
          <cell r="T1072" t="str">
            <v>ผบE2734</v>
          </cell>
          <cell r="U1072">
            <v>2566</v>
          </cell>
          <cell r="V1072" t="str">
            <v>ผบE5669</v>
          </cell>
          <cell r="W1072">
            <v>2566</v>
          </cell>
          <cell r="X1072">
            <v>10</v>
          </cell>
          <cell r="Y1072">
            <v>7</v>
          </cell>
          <cell r="Z1072">
            <v>2566</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//ลงผล29/3/67//</v>
          </cell>
          <cell r="BC1072"/>
          <cell r="BD1072"/>
          <cell r="BE1072"/>
          <cell r="BF1072"/>
          <cell r="BG1072"/>
          <cell r="BH1072"/>
          <cell r="BI1072"/>
          <cell r="BJ1072"/>
          <cell r="BK1072"/>
          <cell r="BL1072"/>
          <cell r="BM1072"/>
          <cell r="BN1072"/>
          <cell r="BO1072"/>
          <cell r="BP1072"/>
          <cell r="BQ1072"/>
          <cell r="BR1072"/>
          <cell r="BS1072"/>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A1072"/>
          <cell r="CB1072">
            <v>4</v>
          </cell>
          <cell r="CC1072"/>
          <cell r="CD1072" t="str">
            <v>นางสาวปราณี แซ่อึ้ง</v>
          </cell>
          <cell r="CE1072"/>
          <cell r="CF1072"/>
          <cell r="CG1072"/>
          <cell r="CH1072"/>
          <cell r="CI1072"/>
          <cell r="CJ1072"/>
          <cell r="CK1072"/>
          <cell r="CL1072"/>
          <cell r="CM1072"/>
          <cell r="CN1072"/>
          <cell r="CO1072"/>
          <cell r="CP1072"/>
        </row>
        <row r="1073">
          <cell r="B1073">
            <v>2546</v>
          </cell>
          <cell r="C1073">
            <v>1070</v>
          </cell>
          <cell r="D1073"/>
          <cell r="E1073"/>
          <cell r="F1073"/>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cell r="R1073"/>
          <cell r="S1073" t="str">
            <v>แขวงเชียงใหม่</v>
          </cell>
          <cell r="T1073" t="str">
            <v>ผบE313</v>
          </cell>
          <cell r="U1073">
            <v>2566</v>
          </cell>
          <cell r="V1073" t="str">
            <v>ผบE2104</v>
          </cell>
          <cell r="W1073">
            <v>2566</v>
          </cell>
          <cell r="X1073">
            <v>18</v>
          </cell>
          <cell r="Y1073">
            <v>4</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5/05/67//ลงผล 21/5/67//รายงานผล23/5/67</v>
          </cell>
          <cell r="BC1073"/>
          <cell r="BD1073"/>
          <cell r="BE1073"/>
          <cell r="BF1073"/>
          <cell r="BG1073"/>
          <cell r="BH1073"/>
          <cell r="BI1073"/>
          <cell r="BJ1073"/>
          <cell r="BK1073"/>
          <cell r="BL1073"/>
          <cell r="BM1073"/>
          <cell r="BN1073"/>
          <cell r="BO1073"/>
          <cell r="BP1073"/>
          <cell r="BQ1073"/>
          <cell r="BR1073"/>
          <cell r="BS1073"/>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A1073"/>
          <cell r="CB1073">
            <v>4</v>
          </cell>
          <cell r="CC1073"/>
          <cell r="CD1073" t="str">
            <v>นายสมชาย กันนะ</v>
          </cell>
          <cell r="CE1073"/>
          <cell r="CF1073"/>
          <cell r="CG1073"/>
          <cell r="CH1073"/>
          <cell r="CI1073"/>
          <cell r="CJ1073"/>
          <cell r="CK1073"/>
          <cell r="CL1073"/>
          <cell r="CM1073"/>
          <cell r="CN1073"/>
          <cell r="CO1073"/>
          <cell r="CP1073"/>
        </row>
        <row r="1074">
          <cell r="B1074">
            <v>2547</v>
          </cell>
          <cell r="C1074">
            <v>1071</v>
          </cell>
          <cell r="D1074"/>
          <cell r="E1074"/>
          <cell r="F1074"/>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cell r="R1074"/>
          <cell r="S1074" t="str">
            <v>แขวงเชียงดาว</v>
          </cell>
          <cell r="T1074" t="str">
            <v>ผบE44</v>
          </cell>
          <cell r="U1074">
            <v>2566</v>
          </cell>
          <cell r="V1074" t="str">
            <v>ผบE145</v>
          </cell>
          <cell r="W1074">
            <v>2566</v>
          </cell>
          <cell r="X1074">
            <v>21</v>
          </cell>
          <cell r="Y1074">
            <v>2</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7/05/67//ลงผล 21/5/67//รายงานผล23/5/67</v>
          </cell>
          <cell r="BC1074"/>
          <cell r="BD1074"/>
          <cell r="BE1074"/>
          <cell r="BF1074"/>
          <cell r="BG1074"/>
          <cell r="BH1074"/>
          <cell r="BI1074"/>
          <cell r="BJ1074"/>
          <cell r="BK1074"/>
          <cell r="BL1074"/>
          <cell r="BM1074"/>
          <cell r="BN1074"/>
          <cell r="BO1074"/>
          <cell r="BP1074"/>
          <cell r="BQ1074"/>
          <cell r="BR1074"/>
          <cell r="BS1074"/>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A1074"/>
          <cell r="CB1074">
            <v>4</v>
          </cell>
          <cell r="CC1074"/>
          <cell r="CD1074" t="str">
            <v>นางสาวสุรินดา คำคิด</v>
          </cell>
          <cell r="CE1074"/>
          <cell r="CF1074"/>
          <cell r="CG1074"/>
          <cell r="CH1074"/>
          <cell r="CI1074"/>
          <cell r="CJ1074"/>
          <cell r="CK1074"/>
          <cell r="CL1074"/>
          <cell r="CM1074"/>
          <cell r="CN1074"/>
          <cell r="CO1074"/>
          <cell r="CP1074"/>
        </row>
        <row r="1075">
          <cell r="B1075">
            <v>2548</v>
          </cell>
          <cell r="C1075">
            <v>1072</v>
          </cell>
          <cell r="D1075"/>
          <cell r="E1075"/>
          <cell r="F1075"/>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ผบE925</v>
          </cell>
          <cell r="U1075">
            <v>2565</v>
          </cell>
          <cell r="V1075" t="str">
            <v>ผบE21</v>
          </cell>
          <cell r="W1075">
            <v>2566</v>
          </cell>
          <cell r="X1075">
            <v>16</v>
          </cell>
          <cell r="Y1075">
            <v>1</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5/05/67//ลงผล 23/5/67//รายงานผล23/5/67</v>
          </cell>
          <cell r="BC1075"/>
          <cell r="BD1075"/>
          <cell r="BE1075"/>
          <cell r="BF1075"/>
          <cell r="BG1075"/>
          <cell r="BH1075"/>
          <cell r="BI1075"/>
          <cell r="BJ1075"/>
          <cell r="BK1075"/>
          <cell r="BL1075"/>
          <cell r="BM1075"/>
          <cell r="BN1075"/>
          <cell r="BO1075"/>
          <cell r="BP1075"/>
          <cell r="BQ1075"/>
          <cell r="BR1075"/>
          <cell r="BS1075"/>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5"/>
          <cell r="CA1075"/>
          <cell r="CB1075"/>
          <cell r="CC1075"/>
          <cell r="CD1075" t="str">
            <v>นางสาวกมลชนก คำพลอย</v>
          </cell>
          <cell r="CE1075"/>
          <cell r="CF1075"/>
          <cell r="CG1075"/>
          <cell r="CH1075"/>
          <cell r="CI1075"/>
          <cell r="CJ1075"/>
          <cell r="CK1075"/>
          <cell r="CL1075"/>
          <cell r="CM1075"/>
          <cell r="CN1075"/>
          <cell r="CO1075"/>
          <cell r="CP1075"/>
        </row>
        <row r="1076">
          <cell r="B1076">
            <v>2549</v>
          </cell>
          <cell r="C1076">
            <v>1073</v>
          </cell>
          <cell r="D1076"/>
          <cell r="E1076"/>
          <cell r="F1076"/>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แขวงเชียงใหม่</v>
          </cell>
          <cell r="T1076" t="str">
            <v>ผบ4732</v>
          </cell>
          <cell r="U1076">
            <v>2561</v>
          </cell>
          <cell r="V1076" t="str">
            <v>ผบ5963</v>
          </cell>
          <cell r="W1076">
            <v>2561</v>
          </cell>
          <cell r="X1076">
            <v>3</v>
          </cell>
          <cell r="Y1076">
            <v>7</v>
          </cell>
          <cell r="Z1076">
            <v>2561</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cell r="BD1076"/>
          <cell r="BE1076"/>
          <cell r="BF1076"/>
          <cell r="BG1076"/>
          <cell r="BH1076"/>
          <cell r="BI1076"/>
          <cell r="BJ1076"/>
          <cell r="BK1076"/>
          <cell r="BL1076"/>
          <cell r="BM1076"/>
          <cell r="BN1076"/>
          <cell r="BO1076"/>
          <cell r="BP1076"/>
          <cell r="BQ1076"/>
          <cell r="BR1076"/>
          <cell r="BS1076"/>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A1076"/>
          <cell r="CB1076">
            <v>4</v>
          </cell>
          <cell r="CC1076"/>
          <cell r="CD1076" t="str">
            <v>นายศักดา วงศ์ตระกูลโลหะ</v>
          </cell>
          <cell r="CE1076"/>
          <cell r="CF1076"/>
          <cell r="CG1076"/>
          <cell r="CH1076"/>
          <cell r="CI1076"/>
          <cell r="CJ1076"/>
          <cell r="CK1076"/>
          <cell r="CL1076"/>
          <cell r="CM1076"/>
          <cell r="CN1076"/>
          <cell r="CO1076"/>
          <cell r="CP1076"/>
        </row>
        <row r="1077">
          <cell r="B1077">
            <v>2550</v>
          </cell>
          <cell r="C1077">
            <v>1074</v>
          </cell>
          <cell r="D1077"/>
          <cell r="E1077"/>
          <cell r="F1077"/>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Q1077"/>
          <cell r="R1077"/>
          <cell r="S1077" t="str">
            <v>แขวงเชียงดาว</v>
          </cell>
          <cell r="T1077" t="str">
            <v>ผบE924</v>
          </cell>
          <cell r="U1077">
            <v>2565</v>
          </cell>
          <cell r="V1077" t="str">
            <v>ผบE20</v>
          </cell>
          <cell r="W1077">
            <v>2566</v>
          </cell>
          <cell r="X1077">
            <v>16</v>
          </cell>
          <cell r="Y1077">
            <v>1</v>
          </cell>
          <cell r="Z1077">
            <v>2566</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27/5/67//รายงาน29/5/2567//</v>
          </cell>
          <cell r="BC1077"/>
          <cell r="BD1077"/>
          <cell r="BE1077"/>
          <cell r="BF1077"/>
          <cell r="BG1077"/>
          <cell r="BH1077"/>
          <cell r="BI1077"/>
          <cell r="BJ1077"/>
          <cell r="BK1077"/>
          <cell r="BL1077"/>
          <cell r="BM1077"/>
          <cell r="BN1077"/>
          <cell r="BO1077"/>
          <cell r="BP1077"/>
          <cell r="BQ1077"/>
          <cell r="BR1077"/>
          <cell r="BS1077"/>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A1077"/>
          <cell r="CB1077">
            <v>5</v>
          </cell>
          <cell r="CC1077"/>
          <cell r="CD1077" t="str">
            <v>นายวรวิทย์  จอมเดช</v>
          </cell>
          <cell r="CE1077"/>
          <cell r="CF1077"/>
          <cell r="CG1077"/>
          <cell r="CH1077"/>
          <cell r="CI1077"/>
          <cell r="CJ1077"/>
          <cell r="CK1077"/>
          <cell r="CL1077"/>
          <cell r="CM1077"/>
          <cell r="CN1077"/>
          <cell r="CO1077"/>
          <cell r="CP1077"/>
        </row>
        <row r="1078">
          <cell r="B1078">
            <v>2551</v>
          </cell>
          <cell r="C1078">
            <v>1075</v>
          </cell>
          <cell r="D1078"/>
          <cell r="E1078"/>
          <cell r="F1078"/>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cell r="R1078"/>
          <cell r="S1078" t="str">
            <v>แขวงเชียงใหม่</v>
          </cell>
          <cell r="T1078" t="str">
            <v>ผบE3671</v>
          </cell>
          <cell r="U1078">
            <v>2566</v>
          </cell>
          <cell r="V1078" t="str">
            <v>ผบE5708</v>
          </cell>
          <cell r="W1078">
            <v>2566</v>
          </cell>
          <cell r="X1078">
            <v>10</v>
          </cell>
          <cell r="Y1078">
            <v>7</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สืบทรัพย์ครั้งที่ 1 21/5/2567//ลงผลสืบครั้งที่ 1 5/6/2567//รายงานผลสืบทรัพย์11/6/2567//</v>
          </cell>
          <cell r="BC1078"/>
          <cell r="BD1078"/>
          <cell r="BE1078"/>
          <cell r="BF1078"/>
          <cell r="BG1078"/>
          <cell r="BH1078"/>
          <cell r="BI1078"/>
          <cell r="BJ1078"/>
          <cell r="BK1078"/>
          <cell r="BL1078"/>
          <cell r="BM1078"/>
          <cell r="BN1078"/>
          <cell r="BO1078"/>
          <cell r="BP1078"/>
          <cell r="BQ1078"/>
          <cell r="BR1078"/>
          <cell r="BS1078"/>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8"/>
          <cell r="CA1078"/>
          <cell r="CB1078"/>
          <cell r="CC1078"/>
          <cell r="CD1078"/>
          <cell r="CE1078"/>
          <cell r="CF1078"/>
          <cell r="CG1078"/>
          <cell r="CH1078"/>
          <cell r="CI1078"/>
          <cell r="CJ1078"/>
          <cell r="CK1078"/>
          <cell r="CL1078"/>
          <cell r="CM1078"/>
          <cell r="CN1078"/>
          <cell r="CO1078"/>
          <cell r="CP1078"/>
        </row>
        <row r="1079">
          <cell r="B1079">
            <v>2552</v>
          </cell>
          <cell r="C1079">
            <v>1076</v>
          </cell>
          <cell r="D1079"/>
          <cell r="E1079"/>
          <cell r="F1079"/>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Q1079"/>
          <cell r="R1079"/>
          <cell r="S1079" t="str">
            <v>จังหวัดลำพูน</v>
          </cell>
          <cell r="T1079" t="str">
            <v>ผบE929</v>
          </cell>
          <cell r="U1079">
            <v>2566</v>
          </cell>
          <cell r="V1079" t="str">
            <v>ผบE1556</v>
          </cell>
          <cell r="W1079">
            <v>2566</v>
          </cell>
          <cell r="X1079">
            <v>6</v>
          </cell>
          <cell r="Y1079">
            <v>6</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 5/05/67//ลงผล 27/5/67//รายงาน29/5/2567//</v>
          </cell>
          <cell r="BC1079"/>
          <cell r="BD1079"/>
          <cell r="BE1079"/>
          <cell r="BF1079"/>
          <cell r="BG1079"/>
          <cell r="BH1079"/>
          <cell r="BI1079"/>
          <cell r="BJ1079"/>
          <cell r="BK1079"/>
          <cell r="BL1079"/>
          <cell r="BM1079"/>
          <cell r="BN1079"/>
          <cell r="BO1079"/>
          <cell r="BP1079"/>
          <cell r="BQ1079"/>
          <cell r="BR1079"/>
          <cell r="BS1079"/>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A1079"/>
          <cell r="CB1079">
            <v>3</v>
          </cell>
          <cell r="CC1079"/>
          <cell r="CD1079" t="str">
            <v>นายไชยากร ธารสุขวงศ์ไชย</v>
          </cell>
          <cell r="CE1079"/>
          <cell r="CF1079"/>
          <cell r="CG1079"/>
          <cell r="CH1079"/>
          <cell r="CI1079"/>
          <cell r="CJ1079"/>
          <cell r="CK1079"/>
          <cell r="CL1079"/>
          <cell r="CM1079"/>
          <cell r="CN1079"/>
          <cell r="CO1079"/>
          <cell r="CP1079"/>
        </row>
        <row r="1080">
          <cell r="B1080">
            <v>2553</v>
          </cell>
          <cell r="C1080">
            <v>1077</v>
          </cell>
          <cell r="D1080"/>
          <cell r="E1080"/>
          <cell r="F1080"/>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cell r="R1080"/>
          <cell r="S1080" t="str">
            <v>จังหวัดแพร่</v>
          </cell>
          <cell r="T1080" t="str">
            <v>ผบE3203</v>
          </cell>
          <cell r="U1080">
            <v>2565</v>
          </cell>
          <cell r="V1080" t="str">
            <v>ผบE55</v>
          </cell>
          <cell r="W1080">
            <v>2566</v>
          </cell>
          <cell r="X1080">
            <v>16</v>
          </cell>
          <cell r="Y1080">
            <v>1</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23/5/67//รายงานผล23/5/67</v>
          </cell>
          <cell r="BC1080"/>
          <cell r="BD1080"/>
          <cell r="BE1080"/>
          <cell r="BF1080"/>
          <cell r="BG1080"/>
          <cell r="BH1080"/>
          <cell r="BI1080"/>
          <cell r="BJ1080"/>
          <cell r="BK1080"/>
          <cell r="BL1080"/>
          <cell r="BM1080"/>
          <cell r="BN1080"/>
          <cell r="BO1080"/>
          <cell r="BP1080"/>
          <cell r="BQ1080"/>
          <cell r="BR1080"/>
          <cell r="BS1080"/>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A1080"/>
          <cell r="CB1080">
            <v>1</v>
          </cell>
          <cell r="CC1080"/>
          <cell r="CD1080" t="str">
            <v>นางสาวเอมสิรินันท์ ท่าทาง</v>
          </cell>
          <cell r="CE1080"/>
          <cell r="CF1080"/>
          <cell r="CG1080"/>
          <cell r="CH1080"/>
          <cell r="CI1080"/>
          <cell r="CJ1080"/>
          <cell r="CK1080"/>
          <cell r="CL1080"/>
          <cell r="CM1080"/>
          <cell r="CN1080"/>
          <cell r="CO1080"/>
          <cell r="CP1080"/>
        </row>
        <row r="1081">
          <cell r="B1081">
            <v>2554</v>
          </cell>
          <cell r="C1081">
            <v>1078</v>
          </cell>
          <cell r="D1081"/>
          <cell r="E1081"/>
          <cell r="F1081"/>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Q1081"/>
          <cell r="R1081"/>
          <cell r="S1081" t="str">
            <v>จังหวัดฮอด</v>
          </cell>
          <cell r="T1081" t="str">
            <v>ผบE708</v>
          </cell>
          <cell r="U1081">
            <v>2566</v>
          </cell>
          <cell r="V1081" t="str">
            <v>ผบE908</v>
          </cell>
          <cell r="W1081">
            <v>2566</v>
          </cell>
          <cell r="X1081"/>
          <cell r="Y1081"/>
          <cell r="Z1081"/>
          <cell r="AA1081">
            <v>26</v>
          </cell>
          <cell r="AB1081">
            <v>7</v>
          </cell>
          <cell r="AC1081">
            <v>2566</v>
          </cell>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สืบ7/05/67//ลงผล 27/5/67//รายงาน4/5/2567</v>
          </cell>
          <cell r="BC1081"/>
          <cell r="BD1081"/>
          <cell r="BE1081"/>
          <cell r="BF1081"/>
          <cell r="BG1081"/>
          <cell r="BH1081"/>
          <cell r="BI1081"/>
          <cell r="BJ1081"/>
          <cell r="BK1081"/>
          <cell r="BL1081"/>
          <cell r="BM1081"/>
          <cell r="BN1081"/>
          <cell r="BO1081"/>
          <cell r="BP1081"/>
          <cell r="BQ1081"/>
          <cell r="BR1081"/>
          <cell r="BS1081"/>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A1081"/>
          <cell r="CB1081">
            <v>6</v>
          </cell>
          <cell r="CC1081"/>
          <cell r="CD1081" t="str">
            <v>นายประดิษฐ์ สรตา</v>
          </cell>
          <cell r="CE1081"/>
          <cell r="CF1081"/>
          <cell r="CG1081"/>
          <cell r="CH1081"/>
          <cell r="CI1081"/>
          <cell r="CJ1081"/>
          <cell r="CK1081"/>
          <cell r="CL1081"/>
          <cell r="CM1081"/>
          <cell r="CN1081"/>
          <cell r="CO1081"/>
          <cell r="CP1081"/>
        </row>
        <row r="1082">
          <cell r="B1082">
            <v>2555</v>
          </cell>
          <cell r="C1082">
            <v>1079</v>
          </cell>
          <cell r="D1082"/>
          <cell r="E1082"/>
          <cell r="F1082"/>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ผบE709</v>
          </cell>
          <cell r="U1082">
            <v>2566</v>
          </cell>
          <cell r="V1082" t="str">
            <v>ผบE909</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สืบทรัพย์ 7/05/67//ลงผล 27/5/67//รายงาน 4/6/2567</v>
          </cell>
          <cell r="BC1082"/>
          <cell r="BD1082"/>
          <cell r="BE1082"/>
          <cell r="BF1082"/>
          <cell r="BG1082"/>
          <cell r="BH1082"/>
          <cell r="BI1082"/>
          <cell r="BJ1082"/>
          <cell r="BK1082"/>
          <cell r="BL1082"/>
          <cell r="BM1082"/>
          <cell r="BN1082"/>
          <cell r="BO1082"/>
          <cell r="BP1082"/>
          <cell r="BQ1082"/>
          <cell r="BR1082"/>
          <cell r="BS1082"/>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A1082"/>
          <cell r="CB1082">
            <v>5</v>
          </cell>
          <cell r="CC1082"/>
          <cell r="CD1082" t="str">
            <v>นายประจักษ์ แก้วจันทร์</v>
          </cell>
          <cell r="CE1082"/>
          <cell r="CF1082"/>
          <cell r="CG1082"/>
          <cell r="CH1082"/>
          <cell r="CI1082"/>
          <cell r="CJ1082"/>
          <cell r="CK1082"/>
          <cell r="CL1082"/>
          <cell r="CM1082"/>
          <cell r="CN1082"/>
          <cell r="CO1082"/>
          <cell r="CP1082"/>
        </row>
        <row r="1083">
          <cell r="B1083">
            <v>2556</v>
          </cell>
          <cell r="C1083">
            <v>1080</v>
          </cell>
          <cell r="D1083"/>
          <cell r="E1083"/>
          <cell r="F1083"/>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Q1083"/>
          <cell r="R1083"/>
          <cell r="S1083" t="str">
            <v>แขวงเชียงใหม่</v>
          </cell>
          <cell r="T1083" t="str">
            <v>ผบE7755</v>
          </cell>
          <cell r="U1083">
            <v>2565</v>
          </cell>
          <cell r="V1083" t="str">
            <v>ผบE2349</v>
          </cell>
          <cell r="W1083">
            <v>2566</v>
          </cell>
          <cell r="X1083"/>
          <cell r="Y1083"/>
          <cell r="Z1083"/>
          <cell r="AA1083">
            <v>25</v>
          </cell>
          <cell r="AB1083">
            <v>4</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สืบทรัพย์7/05/67//ลงผล 23/5/67//รายงานผล23/5/67</v>
          </cell>
          <cell r="BC1083"/>
          <cell r="BD1083"/>
          <cell r="BE1083"/>
          <cell r="BF1083"/>
          <cell r="BG1083"/>
          <cell r="BH1083"/>
          <cell r="BI1083"/>
          <cell r="BJ1083"/>
          <cell r="BK1083"/>
          <cell r="BL1083"/>
          <cell r="BM1083"/>
          <cell r="BN1083"/>
          <cell r="BO1083"/>
          <cell r="BP1083"/>
          <cell r="BQ1083"/>
          <cell r="BR1083"/>
          <cell r="BS1083"/>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A1083"/>
          <cell r="CB1083">
            <v>3</v>
          </cell>
          <cell r="CC1083"/>
          <cell r="CD1083" t="str">
            <v>นายอานิสงส์ เจริญธรรม</v>
          </cell>
          <cell r="CE1083"/>
          <cell r="CF1083"/>
          <cell r="CG1083"/>
          <cell r="CH1083"/>
          <cell r="CI1083"/>
          <cell r="CJ1083"/>
          <cell r="CK1083"/>
          <cell r="CL1083"/>
          <cell r="CM1083"/>
          <cell r="CN1083"/>
          <cell r="CO1083"/>
          <cell r="CP1083"/>
        </row>
        <row r="1084">
          <cell r="B1084">
            <v>2557</v>
          </cell>
          <cell r="C1084">
            <v>1081</v>
          </cell>
          <cell r="D1084"/>
          <cell r="E1084"/>
          <cell r="F1084"/>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จังหวัดฮอด</v>
          </cell>
          <cell r="T1084" t="str">
            <v>ผบE850</v>
          </cell>
          <cell r="U1084">
            <v>2566</v>
          </cell>
          <cell r="V1084" t="str">
            <v>ผบE1096</v>
          </cell>
          <cell r="W1084">
            <v>2566</v>
          </cell>
          <cell r="X1084">
            <v>18</v>
          </cell>
          <cell r="Y1084">
            <v>9</v>
          </cell>
          <cell r="Z1084">
            <v>2566</v>
          </cell>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สืบ7/05/67//ลงผล 27/5/67//รายงาน29/5/2567//</v>
          </cell>
          <cell r="BC1084"/>
          <cell r="BD1084"/>
          <cell r="BE1084"/>
          <cell r="BF1084"/>
          <cell r="BG1084"/>
          <cell r="BH1084"/>
          <cell r="BI1084"/>
          <cell r="BJ1084"/>
          <cell r="BK1084"/>
          <cell r="BL1084"/>
          <cell r="BM1084"/>
          <cell r="BN1084"/>
          <cell r="BO1084"/>
          <cell r="BP1084"/>
          <cell r="BQ1084"/>
          <cell r="BR1084"/>
          <cell r="BS1084"/>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A1084"/>
          <cell r="CB1084">
            <v>3</v>
          </cell>
          <cell r="CC1084"/>
          <cell r="CD1084" t="str">
            <v>นางสาวแก่นจันทร์ ดีอูป</v>
          </cell>
          <cell r="CE1084"/>
          <cell r="CF1084"/>
          <cell r="CG1084"/>
          <cell r="CH1084"/>
          <cell r="CI1084"/>
          <cell r="CJ1084"/>
          <cell r="CK1084"/>
          <cell r="CL1084"/>
          <cell r="CM1084"/>
          <cell r="CN1084"/>
          <cell r="CO1084"/>
          <cell r="CP1084"/>
        </row>
        <row r="1085">
          <cell r="B1085">
            <v>2558</v>
          </cell>
          <cell r="C1085">
            <v>1082</v>
          </cell>
          <cell r="D1085"/>
          <cell r="E1085"/>
          <cell r="F1085"/>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Q1085"/>
          <cell r="R1085"/>
          <cell r="S1085" t="str">
            <v>แขวงเชียงใหม่</v>
          </cell>
          <cell r="T1085" t="str">
            <v>ผบE2730</v>
          </cell>
          <cell r="U1085">
            <v>2566</v>
          </cell>
          <cell r="V1085">
            <v>5666</v>
          </cell>
          <cell r="W1085">
            <v>2566</v>
          </cell>
          <cell r="X1085"/>
          <cell r="Y1085"/>
          <cell r="Z1085"/>
          <cell r="AA1085">
            <v>10</v>
          </cell>
          <cell r="AB1085">
            <v>7</v>
          </cell>
          <cell r="AC1085">
            <v>2566</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สืบทรัพย์7/05/67//ลงผล 23/5/67//รายงานผล23/5/67</v>
          </cell>
          <cell r="BC1085"/>
          <cell r="BD1085"/>
          <cell r="BE1085"/>
          <cell r="BF1085"/>
          <cell r="BG1085"/>
          <cell r="BH1085"/>
          <cell r="BI1085"/>
          <cell r="BJ1085"/>
          <cell r="BK1085"/>
          <cell r="BL1085"/>
          <cell r="BM1085"/>
          <cell r="BN1085"/>
          <cell r="BO1085"/>
          <cell r="BP1085"/>
          <cell r="BQ1085"/>
          <cell r="BR1085"/>
          <cell r="BS1085"/>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A1085"/>
          <cell r="CB1085">
            <v>2</v>
          </cell>
          <cell r="CC1085"/>
          <cell r="CD1085" t="str">
            <v>นายธนวัฒน์ กันธา</v>
          </cell>
          <cell r="CE1085"/>
          <cell r="CF1085"/>
          <cell r="CG1085"/>
          <cell r="CH1085"/>
          <cell r="CI1085"/>
          <cell r="CJ1085"/>
          <cell r="CK1085"/>
          <cell r="CL1085"/>
          <cell r="CM1085"/>
          <cell r="CN1085"/>
          <cell r="CO1085"/>
          <cell r="CP1085"/>
        </row>
        <row r="1086">
          <cell r="B1086">
            <v>2559</v>
          </cell>
          <cell r="C1086">
            <v>1083</v>
          </cell>
          <cell r="D1086"/>
          <cell r="E1086"/>
          <cell r="F1086"/>
          <cell r="G1086"/>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Q1086"/>
          <cell r="R1086"/>
          <cell r="S1086" t="str">
            <v>จังหวัดฝาง</v>
          </cell>
          <cell r="T1086" t="str">
            <v>ผบE1031</v>
          </cell>
          <cell r="U1086">
            <v>2566</v>
          </cell>
          <cell r="V1086" t="str">
            <v>ผบE1200</v>
          </cell>
          <cell r="W1086">
            <v>2566</v>
          </cell>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สืบแล้ว รายงานผล 25/6/2567</v>
          </cell>
          <cell r="BC1086"/>
          <cell r="BD1086"/>
          <cell r="BE1086"/>
          <cell r="BF1086"/>
          <cell r="BG1086"/>
          <cell r="BH1086"/>
          <cell r="BI1086"/>
          <cell r="BJ1086"/>
          <cell r="BK1086"/>
          <cell r="BL1086"/>
          <cell r="BM1086"/>
          <cell r="BN1086"/>
          <cell r="BO1086"/>
          <cell r="BP1086"/>
          <cell r="BQ1086"/>
          <cell r="BR1086"/>
          <cell r="BS1086"/>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6"/>
          <cell r="CA1086"/>
          <cell r="CB1086">
            <v>4</v>
          </cell>
          <cell r="CC1086"/>
          <cell r="CD1086" t="str">
            <v>นางสาวนันธิกา สุภา</v>
          </cell>
          <cell r="CE1086"/>
          <cell r="CF1086"/>
          <cell r="CG1086"/>
          <cell r="CH1086"/>
          <cell r="CI1086"/>
          <cell r="CJ1086"/>
          <cell r="CK1086"/>
          <cell r="CL1086"/>
          <cell r="CM1086"/>
          <cell r="CN1086"/>
          <cell r="CO1086"/>
          <cell r="CP1086"/>
        </row>
        <row r="1087">
          <cell r="B1087">
            <v>2560</v>
          </cell>
          <cell r="C1087">
            <v>1084</v>
          </cell>
          <cell r="D1087"/>
          <cell r="E1087"/>
          <cell r="F1087"/>
          <cell r="G1087"/>
          <cell r="H1087" t="str">
            <v>นาง</v>
          </cell>
          <cell r="I1087" t="str">
            <v>กฤษณา</v>
          </cell>
          <cell r="J1087" t="str">
            <v>โค้วตระกูล</v>
          </cell>
          <cell r="K1087" t="str">
            <v>3-5009-00346-79-5</v>
          </cell>
          <cell r="L1087" t="str">
            <v>ฝาง</v>
          </cell>
          <cell r="M1087"/>
          <cell r="N1087"/>
          <cell r="O1087" t="str">
            <v>สินเชื่อพัฒนาองค์กร</v>
          </cell>
          <cell r="P1087" t="str">
            <v>1.บุคคลค้ำประกัน</v>
          </cell>
          <cell r="Q1087"/>
          <cell r="R1087"/>
          <cell r="S1087" t="str">
            <v>จังหวัดฝาง</v>
          </cell>
          <cell r="T1087" t="str">
            <v>ผบE1027</v>
          </cell>
          <cell r="U1087">
            <v>2566</v>
          </cell>
          <cell r="V1087" t="str">
            <v>ผบE1335</v>
          </cell>
          <cell r="W1087">
            <v>2566</v>
          </cell>
          <cell r="X1087">
            <v>31</v>
          </cell>
          <cell r="Y1087">
            <v>11</v>
          </cell>
          <cell r="Z1087">
            <v>2566</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สืบครั้งที่ 2 รายงานผลสืบ 5/7/2567</v>
          </cell>
          <cell r="BC1087"/>
          <cell r="BD1087"/>
          <cell r="BE1087"/>
          <cell r="BF1087"/>
          <cell r="BG1087"/>
          <cell r="BH1087"/>
          <cell r="BI1087"/>
          <cell r="BJ1087"/>
          <cell r="BK1087"/>
          <cell r="BL1087"/>
          <cell r="BM1087"/>
          <cell r="BN1087"/>
          <cell r="BO1087"/>
          <cell r="BP1087"/>
          <cell r="BQ1087"/>
          <cell r="BR1087"/>
          <cell r="BS1087"/>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7"/>
          <cell r="CA1087"/>
          <cell r="CB1087"/>
          <cell r="CC1087"/>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7"/>
          <cell r="CI1087"/>
          <cell r="CJ1087">
            <v>8</v>
          </cell>
          <cell r="CK1087"/>
          <cell r="CL1087"/>
          <cell r="CM1087"/>
          <cell r="CN1087"/>
          <cell r="CO1087"/>
          <cell r="CP1087"/>
        </row>
        <row r="1088">
          <cell r="B1088">
            <v>2561</v>
          </cell>
          <cell r="C1088">
            <v>1085</v>
          </cell>
          <cell r="D1088"/>
          <cell r="E1088"/>
          <cell r="F1088"/>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Q1088"/>
          <cell r="R1088"/>
          <cell r="S1088" t="str">
            <v>แขวงเชียงใหม่</v>
          </cell>
          <cell r="T1088" t="str">
            <v>ผบE1909</v>
          </cell>
          <cell r="U1088">
            <v>2566</v>
          </cell>
          <cell r="V1088">
            <v>3386</v>
          </cell>
          <cell r="W1088">
            <v>2566</v>
          </cell>
          <cell r="X1088"/>
          <cell r="Y1088"/>
          <cell r="Z1088"/>
          <cell r="AA1088">
            <v>19</v>
          </cell>
          <cell r="AB1088">
            <v>5</v>
          </cell>
          <cell r="AC1088">
            <v>2566</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สืบทรัพย์ (คำสั่ง 16/3/2566) // รายงานวันที่ 16/8/67</v>
          </cell>
          <cell r="BC1088"/>
          <cell r="BD1088"/>
          <cell r="BE1088"/>
          <cell r="BF1088"/>
          <cell r="BG1088"/>
          <cell r="BH1088"/>
          <cell r="BI1088"/>
          <cell r="BJ1088"/>
          <cell r="BK1088"/>
          <cell r="BL1088"/>
          <cell r="BM1088"/>
          <cell r="BN1088"/>
          <cell r="BO1088"/>
          <cell r="BP1088"/>
          <cell r="BQ1088"/>
          <cell r="BR1088"/>
          <cell r="BS1088"/>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A1088"/>
          <cell r="CB1088"/>
          <cell r="CC1088"/>
          <cell r="CD1088" t="str">
            <v>นางสาวพัชรพร ลาภโต</v>
          </cell>
          <cell r="CE1088"/>
          <cell r="CF1088"/>
          <cell r="CG1088"/>
          <cell r="CH1088"/>
          <cell r="CI1088"/>
          <cell r="CJ1088"/>
          <cell r="CK1088"/>
          <cell r="CL1088"/>
          <cell r="CM1088"/>
          <cell r="CN1088"/>
          <cell r="CO1088"/>
          <cell r="CP1088"/>
        </row>
        <row r="1089">
          <cell r="B1089">
            <v>2562</v>
          </cell>
          <cell r="C1089">
            <v>1086</v>
          </cell>
          <cell r="D1089"/>
          <cell r="E1089"/>
          <cell r="F1089"/>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Q1089"/>
          <cell r="R1089"/>
          <cell r="S1089" t="str">
            <v>แขวงเชียงใหม่</v>
          </cell>
          <cell r="T1089" t="str">
            <v>ผบE2740</v>
          </cell>
          <cell r="U1089">
            <v>2566</v>
          </cell>
          <cell r="V1089" t="str">
            <v>ผบE5703</v>
          </cell>
          <cell r="W1089">
            <v>2566</v>
          </cell>
          <cell r="X1089">
            <v>10</v>
          </cell>
          <cell r="Y1089">
            <v>7</v>
          </cell>
          <cell r="Z1089">
            <v>2566</v>
          </cell>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สืบแล้วครั้งที่ 2  (คำสั่ง 24/11/2566) // รายงานผล 16/8/67</v>
          </cell>
          <cell r="BC1089"/>
          <cell r="BD1089"/>
          <cell r="BE1089"/>
          <cell r="BF1089"/>
          <cell r="BG1089"/>
          <cell r="BH1089"/>
          <cell r="BI1089"/>
          <cell r="BJ1089"/>
          <cell r="BK1089"/>
          <cell r="BL1089"/>
          <cell r="BM1089"/>
          <cell r="BN1089"/>
          <cell r="BO1089"/>
          <cell r="BP1089"/>
          <cell r="BQ1089"/>
          <cell r="BR1089"/>
          <cell r="BS1089"/>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89"/>
          <cell r="CA1089"/>
          <cell r="CB1089">
            <v>5</v>
          </cell>
          <cell r="CC1089"/>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89"/>
          <cell r="CI1089"/>
          <cell r="CJ1089">
            <v>5</v>
          </cell>
          <cell r="CK1089"/>
          <cell r="CL1089"/>
          <cell r="CM1089"/>
          <cell r="CN1089"/>
          <cell r="CO1089"/>
          <cell r="CP1089"/>
        </row>
        <row r="1090">
          <cell r="B1090">
            <v>2563</v>
          </cell>
          <cell r="C1090">
            <v>1087</v>
          </cell>
          <cell r="D1090"/>
          <cell r="E1090"/>
          <cell r="F1090"/>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แขวงเชียงดาว</v>
          </cell>
          <cell r="T1090" t="str">
            <v>ผบE466</v>
          </cell>
          <cell r="U1090">
            <v>2566</v>
          </cell>
          <cell r="V1090" t="str">
            <v>ผบE579</v>
          </cell>
          <cell r="W1090">
            <v>2566</v>
          </cell>
          <cell r="X1090">
            <v>4</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สืบครั้งที่ 2 รายงานผลสืบ 5/7/2567</v>
          </cell>
          <cell r="BC1090"/>
          <cell r="BD1090"/>
          <cell r="BE1090"/>
          <cell r="BF1090"/>
          <cell r="BG1090"/>
          <cell r="BH1090"/>
          <cell r="BI1090"/>
          <cell r="BJ1090"/>
          <cell r="BK1090"/>
          <cell r="BL1090"/>
          <cell r="BM1090"/>
          <cell r="BN1090"/>
          <cell r="BO1090"/>
          <cell r="BP1090"/>
          <cell r="BQ1090"/>
          <cell r="BR1090"/>
          <cell r="BS1090"/>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0"/>
          <cell r="CA1090"/>
          <cell r="CB1090">
            <v>5</v>
          </cell>
          <cell r="CC1090"/>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0"/>
          <cell r="CI1090"/>
          <cell r="CJ1090">
            <v>5</v>
          </cell>
          <cell r="CK1090"/>
          <cell r="CL1090"/>
          <cell r="CM1090"/>
          <cell r="CN1090"/>
          <cell r="CO1090"/>
          <cell r="CP1090"/>
        </row>
        <row r="1091">
          <cell r="B1091">
            <v>2564</v>
          </cell>
          <cell r="C1091">
            <v>1088</v>
          </cell>
          <cell r="D1091"/>
          <cell r="E1091"/>
          <cell r="F1091"/>
          <cell r="G1091">
            <v>800029149260</v>
          </cell>
          <cell r="H1091" t="str">
            <v>นางสาว</v>
          </cell>
          <cell r="I1091" t="str">
            <v>วรรณวิภา</v>
          </cell>
          <cell r="J1091" t="str">
            <v>คำใจ</v>
          </cell>
          <cell r="K1091"/>
          <cell r="L1091" t="str">
            <v>อมก๋อย</v>
          </cell>
          <cell r="M1091" t="str">
            <v>เชียงใหม่ 3</v>
          </cell>
          <cell r="N1091">
            <v>8</v>
          </cell>
          <cell r="O1091" t="str">
            <v>สินเชื่อธนาคารประชาชน</v>
          </cell>
          <cell r="P1091" t="str">
            <v>1.บุคคลค้ำประกัน</v>
          </cell>
          <cell r="Q1091"/>
          <cell r="R1091"/>
          <cell r="S1091" t="str">
            <v>จังหวัดฮอด</v>
          </cell>
          <cell r="T1091" t="str">
            <v>ผบE504</v>
          </cell>
          <cell r="U1091">
            <v>2564</v>
          </cell>
          <cell r="V1091" t="str">
            <v>ผบE628</v>
          </cell>
          <cell r="W1091">
            <v>2564</v>
          </cell>
          <cell r="X1091"/>
          <cell r="Y1091"/>
          <cell r="Z1091"/>
          <cell r="AA1091">
            <v>25</v>
          </cell>
          <cell r="AB1091">
            <v>10</v>
          </cell>
          <cell r="AC1091">
            <v>2564</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สืบทรัพย์ 25/03/67//รายงานผล 18/4/67//</v>
          </cell>
          <cell r="BC1091"/>
          <cell r="BD1091"/>
          <cell r="BE1091"/>
          <cell r="BF1091"/>
          <cell r="BG1091"/>
          <cell r="BH1091"/>
          <cell r="BI1091"/>
          <cell r="BJ1091"/>
          <cell r="BK1091"/>
          <cell r="BL1091"/>
          <cell r="BM1091"/>
          <cell r="BN1091"/>
          <cell r="BO1091"/>
          <cell r="BP1091"/>
          <cell r="BQ1091"/>
          <cell r="BR1091"/>
          <cell r="BS1091"/>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X1091"/>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A1091"/>
          <cell r="CB1091">
            <v>3</v>
          </cell>
          <cell r="CC1091"/>
          <cell r="CD1091" t="str">
            <v>นางสาววรรณวิภา คำใจ</v>
          </cell>
          <cell r="CE1091"/>
          <cell r="CF1091"/>
          <cell r="CG1091"/>
          <cell r="CH1091"/>
          <cell r="CI1091"/>
          <cell r="CJ1091"/>
          <cell r="CK1091"/>
          <cell r="CL1091"/>
          <cell r="CM1091"/>
          <cell r="CN1091"/>
          <cell r="CO1091"/>
          <cell r="CP1091"/>
        </row>
        <row r="1092">
          <cell r="B1092">
            <v>2565</v>
          </cell>
          <cell r="C1092">
            <v>1089</v>
          </cell>
          <cell r="D1092"/>
          <cell r="E1092"/>
          <cell r="F1092"/>
          <cell r="G1092">
            <v>800017921357</v>
          </cell>
          <cell r="H1092" t="str">
            <v>นางสาว</v>
          </cell>
          <cell r="I1092" t="str">
            <v>ธิตินันท์</v>
          </cell>
          <cell r="J1092" t="str">
            <v>เรือนจินเจ็ก</v>
          </cell>
          <cell r="K1092"/>
          <cell r="L1092" t="str">
            <v>ฮอด</v>
          </cell>
          <cell r="M1092" t="str">
            <v>เชียงใหม่ 3</v>
          </cell>
          <cell r="N1092">
            <v>8</v>
          </cell>
          <cell r="O1092"/>
          <cell r="P1092" t="str">
            <v>1.บุคคลค้ำประกัน</v>
          </cell>
          <cell r="Q1092"/>
          <cell r="R1092"/>
          <cell r="S1092" t="str">
            <v>แขวงเชียงใหม่</v>
          </cell>
          <cell r="T1092" t="str">
            <v>ผบ.5799</v>
          </cell>
          <cell r="U1092">
            <v>2557</v>
          </cell>
          <cell r="V1092" t="str">
            <v>ผบ.6210</v>
          </cell>
          <cell r="W1092">
            <v>2557</v>
          </cell>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cell r="BM1092"/>
          <cell r="BN1092"/>
          <cell r="BO1092"/>
          <cell r="BP1092"/>
          <cell r="BQ1092"/>
          <cell r="BR1092"/>
          <cell r="BS1092"/>
          <cell r="BT1092" t="str">
            <v>นางสาวธิตินันท์ เรือนจินเจ็ก</v>
          </cell>
          <cell r="BU1092">
            <v>0</v>
          </cell>
          <cell r="BV1092"/>
          <cell r="BW1092"/>
          <cell r="BX1092"/>
          <cell r="BY1092"/>
          <cell r="BZ1092"/>
          <cell r="CA1092"/>
          <cell r="CB1092"/>
          <cell r="CC1092"/>
          <cell r="CD1092" t="str">
            <v>นางสาวธิตินันท์ เรือนจินเจ็ก</v>
          </cell>
          <cell r="CE1092"/>
          <cell r="CF1092"/>
          <cell r="CG1092"/>
          <cell r="CH1092"/>
          <cell r="CI1092"/>
          <cell r="CJ1092"/>
          <cell r="CK1092"/>
          <cell r="CL1092"/>
          <cell r="CM1092"/>
          <cell r="CN1092"/>
          <cell r="CO1092"/>
          <cell r="CP1092"/>
        </row>
        <row r="1093">
          <cell r="B1093">
            <v>2566</v>
          </cell>
          <cell r="C1093">
            <v>1090</v>
          </cell>
          <cell r="D1093"/>
          <cell r="E1093"/>
          <cell r="F1093"/>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cell r="R1093"/>
          <cell r="S1093" t="str">
            <v>แขวงเชียงใหม่</v>
          </cell>
          <cell r="T1093" t="str">
            <v>ผบE369</v>
          </cell>
          <cell r="U1093">
            <v>2566</v>
          </cell>
          <cell r="V1093" t="str">
            <v>ผบ3172</v>
          </cell>
          <cell r="W1093">
            <v>2566</v>
          </cell>
          <cell r="X1093"/>
          <cell r="Y1093"/>
          <cell r="Z1093"/>
          <cell r="AA1093">
            <v>15</v>
          </cell>
          <cell r="AB1093">
            <v>5</v>
          </cell>
          <cell r="AC1093">
            <v>2566</v>
          </cell>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cell r="BD1093"/>
          <cell r="BE1093"/>
          <cell r="BF1093"/>
          <cell r="BG1093"/>
          <cell r="BH1093"/>
          <cell r="BI1093"/>
          <cell r="BJ1093"/>
          <cell r="BK1093"/>
          <cell r="BL1093"/>
          <cell r="BM1093"/>
          <cell r="BN1093"/>
          <cell r="BO1093"/>
          <cell r="BP1093"/>
          <cell r="BQ1093"/>
          <cell r="BR1093"/>
          <cell r="BS1093"/>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cell r="CA1093"/>
          <cell r="CB1093"/>
          <cell r="CC1093"/>
          <cell r="CD1093"/>
          <cell r="CE1093"/>
          <cell r="CF1093"/>
          <cell r="CG1093"/>
          <cell r="CH1093"/>
          <cell r="CI1093"/>
          <cell r="CJ1093"/>
          <cell r="CK1093"/>
          <cell r="CL1093"/>
          <cell r="CM1093"/>
          <cell r="CN1093"/>
          <cell r="CO1093"/>
          <cell r="CP1093"/>
        </row>
        <row r="1094">
          <cell r="B1094">
            <v>2567</v>
          </cell>
          <cell r="C1094">
            <v>1091</v>
          </cell>
          <cell r="D1094"/>
          <cell r="E1094"/>
          <cell r="F1094"/>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Q1094"/>
          <cell r="R1094"/>
          <cell r="S1094" t="str">
            <v>จังหวัดลำพูน</v>
          </cell>
          <cell r="T1094" t="str">
            <v>ผบE3372</v>
          </cell>
          <cell r="U1094">
            <v>2566</v>
          </cell>
          <cell r="V1094" t="str">
            <v>ผบE4046</v>
          </cell>
          <cell r="W1094">
            <v>2566</v>
          </cell>
          <cell r="X1094"/>
          <cell r="Y1094"/>
          <cell r="Z1094"/>
          <cell r="AA1094">
            <v>20</v>
          </cell>
          <cell r="AB1094">
            <v>11</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สืบทรัพย์ 5/05/67//ลงผล 27/5/67//</v>
          </cell>
          <cell r="BC1094"/>
          <cell r="BD1094"/>
          <cell r="BE1094"/>
          <cell r="BF1094"/>
          <cell r="BG1094"/>
          <cell r="BH1094"/>
          <cell r="BI1094"/>
          <cell r="BJ1094"/>
          <cell r="BK1094"/>
          <cell r="BL1094"/>
          <cell r="BM1094"/>
          <cell r="BN1094"/>
          <cell r="BO1094"/>
          <cell r="BP1094"/>
          <cell r="BQ1094"/>
          <cell r="BR1094"/>
          <cell r="BS1094"/>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X1094"/>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A1094"/>
          <cell r="CB1094">
            <v>6</v>
          </cell>
          <cell r="CC1094"/>
          <cell r="CD1094" t="str">
            <v>นางสาวณวรา หยองอนุกูล</v>
          </cell>
          <cell r="CE1094"/>
          <cell r="CF1094"/>
          <cell r="CG1094"/>
          <cell r="CH1094"/>
          <cell r="CI1094"/>
          <cell r="CJ1094"/>
          <cell r="CK1094"/>
          <cell r="CL1094"/>
          <cell r="CM1094"/>
          <cell r="CN1094"/>
          <cell r="CO1094"/>
          <cell r="CP1094"/>
        </row>
        <row r="1095">
          <cell r="B1095">
            <v>2568</v>
          </cell>
          <cell r="C1095">
            <v>1092</v>
          </cell>
          <cell r="D1095"/>
          <cell r="E1095"/>
          <cell r="F1095"/>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Q1095"/>
          <cell r="R1095"/>
          <cell r="S1095" t="str">
            <v>จังหวัดเชียงใหม่</v>
          </cell>
          <cell r="T1095" t="str">
            <v>ผบE68</v>
          </cell>
          <cell r="U1095">
            <v>2566</v>
          </cell>
          <cell r="V1095" t="str">
            <v>ผบE470</v>
          </cell>
          <cell r="W1095">
            <v>2566</v>
          </cell>
          <cell r="X1095"/>
          <cell r="Y1095"/>
          <cell r="Z1095"/>
          <cell r="AA1095">
            <v>29</v>
          </cell>
          <cell r="AB1095">
            <v>3</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7/05/67//ลงผล 27/5/67//</v>
          </cell>
          <cell r="BC1095"/>
          <cell r="BD1095"/>
          <cell r="BE1095"/>
          <cell r="BF1095"/>
          <cell r="BG1095"/>
          <cell r="BH1095"/>
          <cell r="BI1095"/>
          <cell r="BJ1095"/>
          <cell r="BK1095"/>
          <cell r="BL1095"/>
          <cell r="BM1095"/>
          <cell r="BN1095"/>
          <cell r="BO1095"/>
          <cell r="BP1095"/>
          <cell r="BQ1095"/>
          <cell r="BR1095"/>
          <cell r="BS1095"/>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A1095"/>
          <cell r="CB1095">
            <v>3</v>
          </cell>
          <cell r="CC1095"/>
          <cell r="CD1095" t="str">
            <v>นายวัชระ บัวใหญ่</v>
          </cell>
          <cell r="CE1095"/>
          <cell r="CF1095"/>
          <cell r="CG1095"/>
          <cell r="CH1095"/>
          <cell r="CI1095"/>
          <cell r="CJ1095"/>
          <cell r="CK1095"/>
          <cell r="CL1095"/>
          <cell r="CM1095"/>
          <cell r="CN1095"/>
          <cell r="CO1095"/>
          <cell r="CP1095"/>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X1096"/>
          <cell r="Y1096"/>
          <cell r="Z1096"/>
          <cell r="AA1096">
            <v>19</v>
          </cell>
          <cell r="AB1096">
            <v>9</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(คำสั่ง 27/3/2567) // รายงานวันที่ 16/8/2567</v>
          </cell>
          <cell r="BC1096"/>
          <cell r="BD1096"/>
          <cell r="BE1096"/>
          <cell r="BF1096"/>
          <cell r="BG1096"/>
          <cell r="BH1096"/>
          <cell r="BI1096"/>
          <cell r="BJ1096"/>
          <cell r="BK1096"/>
          <cell r="BL1096"/>
          <cell r="BM1096"/>
          <cell r="BN1096"/>
          <cell r="BO1096"/>
          <cell r="BP1096"/>
          <cell r="BQ1096"/>
          <cell r="BR1096"/>
          <cell r="BS1096"/>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cell r="CA1096"/>
          <cell r="CB1096"/>
          <cell r="CC1096"/>
          <cell r="CD1096"/>
          <cell r="CE1096"/>
          <cell r="CF1096"/>
          <cell r="CG1096"/>
          <cell r="CH1096"/>
          <cell r="CI1096"/>
          <cell r="CJ1096"/>
          <cell r="CK1096"/>
          <cell r="CL1096"/>
          <cell r="CM1096"/>
          <cell r="CN1096"/>
          <cell r="CO1096"/>
          <cell r="CP1096"/>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K1097"/>
          <cell r="L1097" t="str">
            <v>ไชยปราการ</v>
          </cell>
          <cell r="M1097" t="str">
            <v>เชียงใหม่ 2</v>
          </cell>
          <cell r="N1097">
            <v>8</v>
          </cell>
          <cell r="O1097" t="str">
            <v>สินเชื่อธนาคารประชาชน</v>
          </cell>
          <cell r="P1097"/>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สืบทรัพย์ รายงานผลสืบ 7/11/2567</v>
          </cell>
          <cell r="BC1097"/>
          <cell r="BD1097"/>
          <cell r="BE1097"/>
          <cell r="BF1097"/>
          <cell r="BG1097"/>
          <cell r="BH1097"/>
          <cell r="BI1097"/>
          <cell r="BJ1097"/>
          <cell r="BK1097"/>
          <cell r="BL1097"/>
          <cell r="BM1097"/>
          <cell r="BN1097"/>
          <cell r="BO1097"/>
          <cell r="BP1097"/>
          <cell r="BQ1097"/>
          <cell r="BR1097"/>
          <cell r="BS1097"/>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A1097"/>
          <cell r="CB1097">
            <v>6</v>
          </cell>
          <cell r="CC1097" t="str">
            <v>นุสบา</v>
          </cell>
          <cell r="CD1097"/>
          <cell r="CE1097"/>
          <cell r="CF1097"/>
          <cell r="CG1097"/>
          <cell r="CH1097"/>
          <cell r="CI1097"/>
          <cell r="CJ1097"/>
          <cell r="CK1097"/>
          <cell r="CL1097"/>
          <cell r="CM1097"/>
          <cell r="CN1097"/>
          <cell r="CO1097"/>
          <cell r="CP1097"/>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X1098"/>
          <cell r="Y1098"/>
          <cell r="Z1098"/>
          <cell r="AA1098">
            <v>4</v>
          </cell>
          <cell r="AB1098">
            <v>8</v>
          </cell>
          <cell r="AC1098">
            <v>2563</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รายงานสืบทรัพย์ - พบทรัพย์ 27/8/2567</v>
          </cell>
          <cell r="BC1098"/>
          <cell r="BD1098"/>
          <cell r="BE1098"/>
          <cell r="BF1098"/>
          <cell r="BG1098"/>
          <cell r="BH1098"/>
          <cell r="BI1098"/>
          <cell r="BJ1098"/>
          <cell r="BK1098"/>
          <cell r="BL1098"/>
          <cell r="BM1098"/>
          <cell r="BN1098"/>
          <cell r="BO1098"/>
          <cell r="BP1098"/>
          <cell r="BQ1098"/>
          <cell r="BR1098"/>
          <cell r="BS1098"/>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A1098"/>
          <cell r="CB1098">
            <v>2</v>
          </cell>
          <cell r="CC1098" t="str">
            <v>ธิติพร</v>
          </cell>
          <cell r="CD1098"/>
          <cell r="CE1098"/>
          <cell r="CF1098"/>
          <cell r="CG1098"/>
          <cell r="CH1098"/>
          <cell r="CI1098"/>
          <cell r="CJ1098"/>
          <cell r="CK1098"/>
          <cell r="CL1098">
            <v>243857</v>
          </cell>
          <cell r="CM1098"/>
          <cell r="CN1098"/>
          <cell r="CO1098"/>
          <cell r="CP1098"/>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X1099"/>
          <cell r="Y1099"/>
          <cell r="Z1099"/>
          <cell r="AA1099">
            <v>19</v>
          </cell>
          <cell r="AB1099">
            <v>4</v>
          </cell>
          <cell r="AC1099">
            <v>2565</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cell r="BD1099"/>
          <cell r="BE1099"/>
          <cell r="BF1099"/>
          <cell r="BG1099"/>
          <cell r="BH1099"/>
          <cell r="BI1099"/>
          <cell r="BJ1099"/>
          <cell r="BK1099"/>
          <cell r="BL1099"/>
          <cell r="BM1099"/>
          <cell r="BN1099"/>
          <cell r="BO1099"/>
          <cell r="BP1099"/>
          <cell r="BQ1099"/>
          <cell r="BR1099"/>
          <cell r="BS1099"/>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A1099"/>
          <cell r="CB1099">
            <v>2</v>
          </cell>
          <cell r="CC1099" t="str">
            <v>ธิติพร</v>
          </cell>
          <cell r="CD1099"/>
          <cell r="CE1099"/>
          <cell r="CF1099"/>
          <cell r="CG1099"/>
          <cell r="CH1099"/>
          <cell r="CI1099"/>
          <cell r="CJ1099"/>
          <cell r="CK1099"/>
          <cell r="CL1099">
            <v>243857</v>
          </cell>
          <cell r="CM1099"/>
          <cell r="CN1099"/>
          <cell r="CO1099"/>
          <cell r="CP1099"/>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X1100"/>
          <cell r="Y1100"/>
          <cell r="Z1100"/>
          <cell r="AA1100">
            <v>6</v>
          </cell>
          <cell r="AB1100">
            <v>12</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สืบทรัพย์ 4/05/67//ลงผล 27/5/67//รายงานผล31/5/67</v>
          </cell>
          <cell r="BC1100"/>
          <cell r="BD1100"/>
          <cell r="BE1100"/>
          <cell r="BF1100"/>
          <cell r="BG1100"/>
          <cell r="BH1100"/>
          <cell r="BI1100"/>
          <cell r="BJ1100"/>
          <cell r="BK1100"/>
          <cell r="BL1100"/>
          <cell r="BM1100"/>
          <cell r="BN1100"/>
          <cell r="BO1100"/>
          <cell r="BP1100"/>
          <cell r="BQ1100"/>
          <cell r="BR1100"/>
          <cell r="BS1100"/>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A1100"/>
          <cell r="CB1100">
            <v>4</v>
          </cell>
          <cell r="CC1100"/>
          <cell r="CD1100" t="str">
            <v>นางสาวโชติรส ประทุมมา</v>
          </cell>
          <cell r="CE1100"/>
          <cell r="CF1100"/>
          <cell r="CG1100"/>
          <cell r="CH1100"/>
          <cell r="CI1100"/>
          <cell r="CJ1100"/>
          <cell r="CK1100"/>
          <cell r="CL1100"/>
          <cell r="CM1100"/>
          <cell r="CN1100"/>
          <cell r="CO1100"/>
          <cell r="CP1100"/>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X1101"/>
          <cell r="Y1101"/>
          <cell r="Z1101"/>
          <cell r="AA1101">
            <v>15</v>
          </cell>
          <cell r="AB1101">
            <v>3</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cell r="BM1101"/>
          <cell r="BN1101"/>
          <cell r="BO1101"/>
          <cell r="BP1101"/>
          <cell r="BQ1101"/>
          <cell r="BR1101"/>
          <cell r="BS1101"/>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A1101"/>
          <cell r="CB1101">
            <v>5</v>
          </cell>
          <cell r="CC1101"/>
          <cell r="CD1101" t="str">
            <v>นางสาวศิราณี ฟูเมือง</v>
          </cell>
          <cell r="CE1101"/>
          <cell r="CF1101"/>
          <cell r="CG1101"/>
          <cell r="CH1101"/>
          <cell r="CI1101"/>
          <cell r="CJ1101"/>
          <cell r="CK1101"/>
          <cell r="CL1101"/>
          <cell r="CM1101"/>
          <cell r="CN1101"/>
          <cell r="CO1101"/>
          <cell r="CP1101"/>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X1102"/>
          <cell r="Y1102"/>
          <cell r="Z1102"/>
          <cell r="AA1102">
            <v>21</v>
          </cell>
          <cell r="AB1102">
            <v>11</v>
          </cell>
          <cell r="AC1102">
            <v>2564</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รายงานผลสืบทรัพย์ (รอบ 1) - ไม่พบทรัพย์ 7/8/2567</v>
          </cell>
          <cell r="BC1102"/>
          <cell r="BD1102"/>
          <cell r="BE1102"/>
          <cell r="BF1102"/>
          <cell r="BG1102"/>
          <cell r="BH1102"/>
          <cell r="BI1102"/>
          <cell r="BJ1102"/>
          <cell r="BK1102"/>
          <cell r="BL1102"/>
          <cell r="BM1102"/>
          <cell r="BN1102"/>
          <cell r="BO1102"/>
          <cell r="BP1102"/>
          <cell r="BQ1102"/>
          <cell r="BR1102"/>
          <cell r="BS1102"/>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A1102"/>
          <cell r="CB1102">
            <v>3</v>
          </cell>
          <cell r="CC1102" t="str">
            <v>ธิติพร</v>
          </cell>
          <cell r="CD1102"/>
          <cell r="CE1102"/>
          <cell r="CF1102"/>
          <cell r="CG1102"/>
          <cell r="CH1102"/>
          <cell r="CI1102"/>
          <cell r="CJ1102"/>
          <cell r="CK1102"/>
          <cell r="CL1102">
            <v>243840</v>
          </cell>
          <cell r="CM1102"/>
          <cell r="CN1102"/>
          <cell r="CO1102"/>
          <cell r="CP1102"/>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D1104"/>
          <cell r="E1104"/>
          <cell r="F1104"/>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Q1104"/>
          <cell r="R1104"/>
          <cell r="S1104" t="str">
            <v>จังหวัดฮอด</v>
          </cell>
          <cell r="T1104" t="str">
            <v>ผบE434</v>
          </cell>
          <cell r="U1104">
            <v>2565</v>
          </cell>
          <cell r="V1104" t="str">
            <v>ผบE544</v>
          </cell>
          <cell r="W1104">
            <v>2565</v>
          </cell>
          <cell r="X1104"/>
          <cell r="Y1104"/>
          <cell r="Z1104"/>
          <cell r="AA1104">
            <v>27</v>
          </cell>
          <cell r="AB1104">
            <v>7</v>
          </cell>
          <cell r="AC1104">
            <v>2565</v>
          </cell>
          <cell r="AD1104"/>
          <cell r="AE1104"/>
          <cell r="AF1104"/>
          <cell r="AG1104"/>
          <cell r="AH1104"/>
          <cell r="AI1104"/>
          <cell r="AJ1104"/>
          <cell r="AK1104"/>
          <cell r="AL1104"/>
          <cell r="AM1104"/>
          <cell r="AN1104"/>
          <cell r="AO1104"/>
          <cell r="AP1104"/>
          <cell r="AQ1104"/>
          <cell r="BB1104" t="str">
            <v>สืบทรัพย์ครั้งที่1 24/4/67//ลงผลสืบ27/4/67//รอคัดภาพลักษณ์//ลงผลคัดภาพลักษณ์17/5/67//รายงานรอบที่หนึ่ง17/5/2567</v>
          </cell>
          <cell r="BC1104"/>
          <cell r="BD1104"/>
          <cell r="BE1104"/>
          <cell r="BF1104"/>
          <cell r="BG1104"/>
          <cell r="BH1104"/>
          <cell r="BI1104"/>
          <cell r="BJ1104"/>
          <cell r="BK1104"/>
          <cell r="BL1104"/>
          <cell r="BM1104"/>
          <cell r="BN1104"/>
          <cell r="BO1104"/>
          <cell r="BP1104"/>
          <cell r="BQ1104"/>
          <cell r="BR1104"/>
          <cell r="BS1104"/>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A1104"/>
          <cell r="CB1104">
            <v>4</v>
          </cell>
          <cell r="CC1104"/>
          <cell r="CD1104"/>
          <cell r="CE1104"/>
          <cell r="CF1104"/>
          <cell r="CG1104"/>
          <cell r="CH1104"/>
          <cell r="CI1104"/>
          <cell r="CJ1104"/>
          <cell r="CK1104"/>
          <cell r="CL1104"/>
          <cell r="CM1104"/>
          <cell r="CN1104"/>
          <cell r="CO1104"/>
          <cell r="CP1104"/>
        </row>
        <row r="1105">
          <cell r="B1105">
            <v>2582</v>
          </cell>
          <cell r="C1105">
            <v>1102</v>
          </cell>
          <cell r="D1105"/>
          <cell r="E1105"/>
          <cell r="F1105"/>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ผบE429</v>
          </cell>
          <cell r="U1105">
            <v>2565</v>
          </cell>
          <cell r="V1105" t="str">
            <v>ผบE626</v>
          </cell>
          <cell r="W1105">
            <v>2565</v>
          </cell>
          <cell r="X1105"/>
          <cell r="Y1105"/>
          <cell r="Z1105"/>
          <cell r="AA1105">
            <v>23</v>
          </cell>
          <cell r="AB1105">
            <v>8</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t="str">
            <v xml:space="preserve"> </v>
          </cell>
          <cell r="BA1105"/>
          <cell r="BB1105" t="str">
            <v>รายงานผลสืบทรัพย์ 30/4/2567</v>
          </cell>
          <cell r="BC1105"/>
          <cell r="BD1105"/>
          <cell r="BE1105"/>
          <cell r="BF1105"/>
          <cell r="BG1105"/>
          <cell r="BH1105"/>
          <cell r="BI1105"/>
          <cell r="BJ1105"/>
          <cell r="BK1105"/>
          <cell r="BL1105"/>
          <cell r="BM1105"/>
          <cell r="BN1105"/>
          <cell r="BO1105"/>
          <cell r="BP1105"/>
          <cell r="BQ1105"/>
          <cell r="BR1105"/>
          <cell r="BS1105"/>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A1105"/>
          <cell r="CB1105">
            <v>3</v>
          </cell>
          <cell r="CC1105"/>
          <cell r="CD1105"/>
          <cell r="CE1105"/>
          <cell r="CF1105"/>
          <cell r="CG1105"/>
          <cell r="CH1105"/>
          <cell r="CI1105"/>
          <cell r="CJ1105"/>
          <cell r="CK1105"/>
          <cell r="CL1105"/>
          <cell r="CM1105"/>
          <cell r="CN1105"/>
          <cell r="CO1105"/>
        </row>
        <row r="1106">
          <cell r="B1106">
            <v>2583</v>
          </cell>
          <cell r="C1106">
            <v>1103</v>
          </cell>
          <cell r="D1106"/>
          <cell r="E1106"/>
          <cell r="F1106"/>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Q1106"/>
          <cell r="R1106"/>
          <cell r="S1106" t="str">
            <v>แขวงเชียงใหม่</v>
          </cell>
          <cell r="T1106" t="str">
            <v>ผบ.889</v>
          </cell>
          <cell r="U1106">
            <v>2565</v>
          </cell>
          <cell r="V1106" t="str">
            <v>ผบ.1303</v>
          </cell>
          <cell r="W1106">
            <v>2565</v>
          </cell>
          <cell r="X1106"/>
          <cell r="Y1106"/>
          <cell r="Z1106"/>
          <cell r="AA1106">
            <v>17</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cell r="BM1106"/>
          <cell r="BN1106"/>
          <cell r="BO1106"/>
          <cell r="BP1106"/>
          <cell r="BQ1106"/>
          <cell r="BR1106"/>
          <cell r="BS1106"/>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A1106"/>
          <cell r="CB1106">
            <v>4</v>
          </cell>
          <cell r="CC1106"/>
          <cell r="CD1106"/>
          <cell r="CE1106"/>
          <cell r="CF1106"/>
          <cell r="CG1106"/>
          <cell r="CH1106"/>
          <cell r="CI1106"/>
          <cell r="CJ1106"/>
          <cell r="CK1106"/>
          <cell r="CL1106"/>
          <cell r="CM1106"/>
          <cell r="CN1106"/>
          <cell r="CO1106"/>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X1107"/>
          <cell r="Y1107"/>
          <cell r="Z1107"/>
          <cell r="AA1107">
            <v>27</v>
          </cell>
          <cell r="AB1107">
            <v>7</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สืบทรัพย์ 14/05/67//ลงผล 21/5/67//รายงานผล21/5/67</v>
          </cell>
          <cell r="BC1107"/>
          <cell r="BD1107"/>
          <cell r="BE1107"/>
          <cell r="BF1107"/>
          <cell r="BG1107"/>
          <cell r="BH1107"/>
          <cell r="BI1107"/>
          <cell r="BJ1107"/>
          <cell r="BK1107"/>
          <cell r="BL1107"/>
          <cell r="BM1107"/>
          <cell r="BN1107"/>
          <cell r="BO1107"/>
          <cell r="BP1107"/>
          <cell r="BQ1107"/>
          <cell r="BR1107"/>
          <cell r="BS1107"/>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A1107"/>
          <cell r="CB1107">
            <v>4</v>
          </cell>
          <cell r="CC1107"/>
          <cell r="CD1107"/>
          <cell r="CE1107"/>
          <cell r="CF1107"/>
          <cell r="CG1107"/>
          <cell r="CH1107"/>
          <cell r="CI1107"/>
          <cell r="CJ1107"/>
          <cell r="CK1107"/>
          <cell r="CL1107"/>
          <cell r="CM1107"/>
          <cell r="CN1107"/>
          <cell r="CO1107"/>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X1108"/>
          <cell r="Y1108"/>
          <cell r="Z1108"/>
          <cell r="AA1108">
            <v>25</v>
          </cell>
          <cell r="AB1108">
            <v>10</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รายงานสืบทรัพย์ - พบทรัพย์ 27/8/2567</v>
          </cell>
          <cell r="BC1108"/>
          <cell r="BD1108"/>
          <cell r="BE1108"/>
          <cell r="BF1108"/>
          <cell r="BG1108"/>
          <cell r="BH1108"/>
          <cell r="BI1108"/>
          <cell r="BJ1108"/>
          <cell r="BK1108"/>
          <cell r="BL1108"/>
          <cell r="BM1108"/>
          <cell r="BN1108"/>
          <cell r="BO1108"/>
          <cell r="BP1108"/>
          <cell r="BQ1108"/>
          <cell r="BR1108"/>
          <cell r="BS1108"/>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A1108"/>
          <cell r="CB1108">
            <v>3</v>
          </cell>
          <cell r="CC1108" t="str">
            <v>ธิติพร</v>
          </cell>
          <cell r="CD1108"/>
          <cell r="CE1108"/>
          <cell r="CF1108"/>
          <cell r="CG1108"/>
          <cell r="CH1108"/>
          <cell r="CI1108"/>
          <cell r="CJ1108"/>
          <cell r="CK1108"/>
          <cell r="CL1108">
            <v>243857</v>
          </cell>
          <cell r="CM1108"/>
          <cell r="CN1108"/>
          <cell r="CO1108"/>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X1109"/>
          <cell r="Y1109"/>
          <cell r="Z1109"/>
          <cell r="AA1109">
            <v>17</v>
          </cell>
          <cell r="AB1109">
            <v>8</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รายงานผลสืบทรัพย์ - ไม่พบทรัพย์ 19/8/2567</v>
          </cell>
          <cell r="BC1109"/>
          <cell r="BD1109"/>
          <cell r="BE1109"/>
          <cell r="BF1109"/>
          <cell r="BG1109"/>
          <cell r="BH1109"/>
          <cell r="BI1109"/>
          <cell r="BJ1109"/>
          <cell r="BK1109"/>
          <cell r="BL1109"/>
          <cell r="BM1109"/>
          <cell r="BN1109"/>
          <cell r="BO1109"/>
          <cell r="BP1109"/>
          <cell r="BQ1109"/>
          <cell r="BR1109"/>
          <cell r="BS1109"/>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A1109"/>
          <cell r="CB1109">
            <v>3</v>
          </cell>
          <cell r="CC1109" t="str">
            <v>ธิติพร</v>
          </cell>
          <cell r="CD1109"/>
          <cell r="CE1109"/>
          <cell r="CF1109"/>
          <cell r="CG1109"/>
          <cell r="CH1109"/>
          <cell r="CI1109"/>
          <cell r="CJ1109"/>
          <cell r="CK1109"/>
          <cell r="CL1109">
            <v>243854</v>
          </cell>
          <cell r="CM1109"/>
          <cell r="CN1109"/>
          <cell r="CO1109"/>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รายงานสืบทรัพย์ - พบทรัพย์ 27/8/2567</v>
          </cell>
          <cell r="BC1110"/>
          <cell r="BD1110"/>
          <cell r="BE1110"/>
          <cell r="BF1110"/>
          <cell r="BG1110"/>
          <cell r="BH1110"/>
          <cell r="BI1110"/>
          <cell r="BJ1110"/>
          <cell r="BK1110"/>
          <cell r="BL1110"/>
          <cell r="BM1110"/>
          <cell r="BN1110"/>
          <cell r="BO1110"/>
          <cell r="BP1110"/>
          <cell r="BQ1110"/>
          <cell r="BR1110"/>
          <cell r="BS1110"/>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A1110"/>
          <cell r="CB1110">
            <v>2</v>
          </cell>
          <cell r="CC1110" t="str">
            <v>ธิติพร</v>
          </cell>
          <cell r="CD1110"/>
          <cell r="CE1110"/>
          <cell r="CF1110"/>
          <cell r="CG1110"/>
          <cell r="CH1110"/>
          <cell r="CI1110"/>
          <cell r="CJ1110"/>
          <cell r="CK1110"/>
          <cell r="CL1110">
            <v>243857</v>
          </cell>
          <cell r="CM1110"/>
          <cell r="CN1110"/>
          <cell r="CO1110"/>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X1111"/>
          <cell r="Y1111"/>
          <cell r="Z1111"/>
          <cell r="AA1111">
            <v>11</v>
          </cell>
          <cell r="AB1111">
            <v>10</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cell r="BM1111"/>
          <cell r="BN1111"/>
          <cell r="BO1111"/>
          <cell r="BP1111"/>
          <cell r="BQ1111"/>
          <cell r="BR1111"/>
          <cell r="BS1111"/>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A1111"/>
          <cell r="CB1111">
            <v>5</v>
          </cell>
          <cell r="CC1111"/>
          <cell r="CD1111"/>
          <cell r="CE1111"/>
          <cell r="CF1111"/>
          <cell r="CG1111"/>
          <cell r="CH1111"/>
          <cell r="CI1111"/>
          <cell r="CJ1111"/>
          <cell r="CK1111"/>
          <cell r="CL1111"/>
          <cell r="CM1111"/>
          <cell r="CN1111"/>
          <cell r="CO1111"/>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X1112"/>
          <cell r="Y1112"/>
          <cell r="Z1112"/>
          <cell r="AA1112">
            <v>31</v>
          </cell>
          <cell r="AB1112">
            <v>1</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t="str">
            <v>สืบทรัพย์ 14/05/67//ลงผล 21/5/67//รายงานผล21/5/67</v>
          </cell>
          <cell r="BC1112"/>
          <cell r="BD1112"/>
          <cell r="BE1112"/>
          <cell r="BF1112"/>
          <cell r="BG1112"/>
          <cell r="BH1112"/>
          <cell r="BI1112"/>
          <cell r="BJ1112"/>
          <cell r="BK1112"/>
          <cell r="BL1112"/>
          <cell r="BM1112"/>
          <cell r="BN1112"/>
          <cell r="BO1112"/>
          <cell r="BP1112"/>
          <cell r="BQ1112"/>
          <cell r="BR1112"/>
          <cell r="BS1112"/>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A1112"/>
          <cell r="CB1112">
            <v>4</v>
          </cell>
          <cell r="CC1112"/>
          <cell r="CD1112"/>
          <cell r="CE1112"/>
          <cell r="CF1112"/>
          <cell r="CG1112"/>
          <cell r="CH1112"/>
          <cell r="CI1112"/>
          <cell r="CJ1112"/>
          <cell r="CK1112"/>
          <cell r="CL1112"/>
          <cell r="CM1112"/>
          <cell r="CN1112"/>
          <cell r="CO1112"/>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X1113"/>
          <cell r="Y1113"/>
          <cell r="Z1113"/>
          <cell r="AA1113">
            <v>31</v>
          </cell>
          <cell r="AB1113">
            <v>10</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สืบแล้ว รายงานผล25/6/2567</v>
          </cell>
          <cell r="BC1113"/>
          <cell r="BD1113"/>
          <cell r="BE1113"/>
          <cell r="BF1113"/>
          <cell r="BG1113"/>
          <cell r="BH1113"/>
          <cell r="BI1113"/>
          <cell r="BJ1113"/>
          <cell r="BK1113"/>
          <cell r="BL1113"/>
          <cell r="BM1113"/>
          <cell r="BN1113"/>
          <cell r="BO1113"/>
          <cell r="BP1113"/>
          <cell r="BQ1113"/>
          <cell r="BR1113"/>
          <cell r="BS1113"/>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3"/>
          <cell r="CA1113"/>
          <cell r="CB1113"/>
          <cell r="CC1113"/>
          <cell r="CD1113"/>
          <cell r="CE1113"/>
          <cell r="CF1113"/>
          <cell r="CG1113"/>
          <cell r="CH1113"/>
          <cell r="CI1113"/>
          <cell r="CJ1113"/>
          <cell r="CK1113"/>
          <cell r="CL1113"/>
          <cell r="CM1113"/>
          <cell r="CN1113"/>
          <cell r="CO1113"/>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X1114"/>
          <cell r="Y1114"/>
          <cell r="Z1114"/>
          <cell r="AA1114">
            <v>22</v>
          </cell>
          <cell r="AB1114">
            <v>11</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สืบทรัพย์ 14/05/67//ลงผล 21/5/67//รายงานผล21/5/67</v>
          </cell>
          <cell r="BC1114"/>
          <cell r="BD1114"/>
          <cell r="BE1114"/>
          <cell r="BF1114"/>
          <cell r="BG1114"/>
          <cell r="BH1114"/>
          <cell r="BI1114"/>
          <cell r="BJ1114"/>
          <cell r="BK1114"/>
          <cell r="BL1114"/>
          <cell r="BM1114"/>
          <cell r="BN1114"/>
          <cell r="BO1114"/>
          <cell r="BP1114"/>
          <cell r="BQ1114"/>
          <cell r="BR1114"/>
          <cell r="BS1114"/>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A1114"/>
          <cell r="CB1114">
            <v>5</v>
          </cell>
          <cell r="CC1114"/>
          <cell r="CD1114"/>
          <cell r="CE1114"/>
          <cell r="CF1114"/>
          <cell r="CG1114"/>
          <cell r="CH1114"/>
          <cell r="CI1114"/>
          <cell r="CJ1114"/>
          <cell r="CK1114"/>
          <cell r="CL1114"/>
          <cell r="CM1114"/>
          <cell r="CN1114"/>
          <cell r="CO1114"/>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สืบทรัพย์ครั้งที่ 1 30/5/2567//รายงาน 7/6/2567//</v>
          </cell>
          <cell r="BC1115"/>
          <cell r="BD1115"/>
          <cell r="BE1115"/>
          <cell r="BF1115"/>
          <cell r="BG1115"/>
          <cell r="BH1115"/>
          <cell r="BI1115"/>
          <cell r="BJ1115"/>
          <cell r="BK1115"/>
          <cell r="BL1115"/>
          <cell r="BM1115"/>
          <cell r="BN1115"/>
          <cell r="BO1115"/>
          <cell r="BP1115"/>
          <cell r="BQ1115"/>
          <cell r="BR1115"/>
          <cell r="BS1115"/>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cell r="CA1115"/>
          <cell r="CB1115"/>
          <cell r="CC1115"/>
          <cell r="CD1115"/>
          <cell r="CE1115"/>
          <cell r="CF1115"/>
          <cell r="CG1115"/>
          <cell r="CH1115"/>
          <cell r="CI1115"/>
          <cell r="CJ1115"/>
          <cell r="CK1115"/>
          <cell r="CL1115"/>
          <cell r="CM1115"/>
          <cell r="CN1115"/>
          <cell r="CO1115"/>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X1116"/>
          <cell r="Y1116"/>
          <cell r="Z1116"/>
          <cell r="AA1116">
            <v>25</v>
          </cell>
          <cell r="AB1116">
            <v>10</v>
          </cell>
          <cell r="AC1116">
            <v>2565</v>
          </cell>
          <cell r="AD1116" t="str">
            <v>สินเชื่อธนาคารประชาชน</v>
          </cell>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 4/05/67//ลงผล 27/5/67//รายงานผล31/5/67</v>
          </cell>
          <cell r="BC1116"/>
          <cell r="BD1116"/>
          <cell r="BE1116"/>
          <cell r="BF1116"/>
          <cell r="BG1116"/>
          <cell r="BH1116"/>
          <cell r="BI1116"/>
          <cell r="BJ1116"/>
          <cell r="BK1116"/>
          <cell r="BL1116"/>
          <cell r="BM1116"/>
          <cell r="BN1116"/>
          <cell r="BO1116"/>
          <cell r="BP1116"/>
          <cell r="BQ1116"/>
          <cell r="BR1116"/>
          <cell r="BS1116"/>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A1116"/>
          <cell r="CB1116">
            <v>6</v>
          </cell>
          <cell r="CC1116"/>
          <cell r="CD1116"/>
          <cell r="CE1116"/>
          <cell r="CF1116"/>
          <cell r="CG1116"/>
          <cell r="CH1116"/>
          <cell r="CI1116"/>
          <cell r="CJ1116"/>
          <cell r="CK1116"/>
          <cell r="CL1116"/>
          <cell r="CM1116"/>
          <cell r="CN1116"/>
          <cell r="CO1116"/>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X1117"/>
          <cell r="Y1117"/>
          <cell r="Z1117"/>
          <cell r="AA1117">
            <v>31</v>
          </cell>
          <cell r="AB1117">
            <v>10</v>
          </cell>
          <cell r="AC1117">
            <v>2565</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7/05/67//ลงผล 27/5/67//รายงานผล4/6/2567//</v>
          </cell>
          <cell r="BC1117"/>
          <cell r="BD1117"/>
          <cell r="BE1117"/>
          <cell r="BF1117"/>
          <cell r="BG1117"/>
          <cell r="BH1117"/>
          <cell r="BI1117"/>
          <cell r="BJ1117"/>
          <cell r="BK1117"/>
          <cell r="BL1117"/>
          <cell r="BM1117"/>
          <cell r="BN1117"/>
          <cell r="BO1117"/>
          <cell r="BP1117"/>
          <cell r="BQ1117"/>
          <cell r="BR1117"/>
          <cell r="BS1117"/>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A1117"/>
          <cell r="CB1117">
            <v>6</v>
          </cell>
          <cell r="CC1117"/>
          <cell r="CD1117"/>
          <cell r="CE1117"/>
          <cell r="CF1117"/>
          <cell r="CG1117"/>
          <cell r="CH1117"/>
          <cell r="CI1117"/>
          <cell r="CJ1117"/>
          <cell r="CK1117"/>
          <cell r="CL1117"/>
          <cell r="CM1117"/>
          <cell r="CN1117"/>
          <cell r="CO1117"/>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X1118"/>
          <cell r="Y1118"/>
          <cell r="Z1118"/>
          <cell r="AA1118">
            <v>21</v>
          </cell>
          <cell r="AB1118">
            <v>11</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รายงานผล20/5/2567</v>
          </cell>
          <cell r="BC1118"/>
          <cell r="BD1118"/>
          <cell r="BE1118"/>
          <cell r="BF1118"/>
          <cell r="BG1118"/>
          <cell r="BH1118"/>
          <cell r="BI1118"/>
          <cell r="BJ1118"/>
          <cell r="BK1118"/>
          <cell r="BL1118"/>
          <cell r="BM1118"/>
          <cell r="BN1118"/>
          <cell r="BO1118"/>
          <cell r="BP1118"/>
          <cell r="BQ1118"/>
          <cell r="BR1118"/>
          <cell r="BS1118"/>
          <cell r="BT1118" t="str">
            <v>นายถนอม สิงห์โต</v>
          </cell>
          <cell r="BU1118">
            <v>888165010312</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สืบทรัพย์ครั้งที่ 1 30/5/2567//รายงาน 7/6/2567//</v>
          </cell>
          <cell r="BC1119"/>
          <cell r="BD1119"/>
          <cell r="BE1119"/>
          <cell r="BF1119"/>
          <cell r="BG1119"/>
          <cell r="BH1119"/>
          <cell r="BI1119"/>
          <cell r="BJ1119"/>
          <cell r="BK1119"/>
          <cell r="BL1119"/>
          <cell r="BM1119"/>
          <cell r="BN1119"/>
          <cell r="BO1119"/>
          <cell r="BP1119"/>
          <cell r="BQ1119"/>
          <cell r="BR1119"/>
          <cell r="BS1119"/>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cell r="CA1119"/>
          <cell r="CB1119"/>
          <cell r="CC1119"/>
          <cell r="CD1119"/>
          <cell r="CE1119"/>
          <cell r="CF1119"/>
          <cell r="CG1119"/>
          <cell r="CH1119"/>
          <cell r="CI1119"/>
          <cell r="CJ1119"/>
          <cell r="CK1119"/>
          <cell r="CL1119"/>
          <cell r="CM1119"/>
          <cell r="CN1119"/>
          <cell r="CO1119"/>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X1120"/>
          <cell r="Y1120"/>
          <cell r="Z1120"/>
          <cell r="AA1120">
            <v>11</v>
          </cell>
          <cell r="AB1120">
            <v>10</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 14/05/67//ลงผล 21/5/67//รายงานผล21/5/67</v>
          </cell>
          <cell r="BC1120"/>
          <cell r="BD1120"/>
          <cell r="BE1120"/>
          <cell r="BF1120"/>
          <cell r="BG1120"/>
          <cell r="BH1120"/>
          <cell r="BI1120"/>
          <cell r="BJ1120"/>
          <cell r="BK1120"/>
          <cell r="BL1120"/>
          <cell r="BM1120"/>
          <cell r="BN1120"/>
          <cell r="BO1120"/>
          <cell r="BP1120"/>
          <cell r="BQ1120"/>
          <cell r="BR1120"/>
          <cell r="BS1120"/>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cell r="CA1120"/>
          <cell r="CB1120"/>
          <cell r="CC1120"/>
          <cell r="CD1120"/>
          <cell r="CE1120"/>
          <cell r="CF1120"/>
          <cell r="CG1120"/>
          <cell r="CH1120"/>
          <cell r="CI1120"/>
          <cell r="CJ1120"/>
          <cell r="CK1120"/>
          <cell r="CL1120"/>
          <cell r="CM1120"/>
          <cell r="CN1120"/>
          <cell r="CO1120"/>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X1121"/>
          <cell r="Y1121"/>
          <cell r="Z1121"/>
          <cell r="AA1121">
            <v>6</v>
          </cell>
          <cell r="AB1121">
            <v>12</v>
          </cell>
          <cell r="AC1121">
            <v>2566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สืบแล้ว รายงานผล25/6/2567</v>
          </cell>
          <cell r="BC1121"/>
          <cell r="BD1121"/>
          <cell r="BE1121"/>
          <cell r="BF1121"/>
          <cell r="BG1121"/>
          <cell r="BH1121"/>
          <cell r="BI1121"/>
          <cell r="BJ1121"/>
          <cell r="BK1121"/>
          <cell r="BL1121"/>
          <cell r="BM1121"/>
          <cell r="BN1121"/>
          <cell r="BO1121"/>
          <cell r="BP1121"/>
          <cell r="BQ1121"/>
          <cell r="BR1121"/>
          <cell r="BS1121"/>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1"/>
          <cell r="CA1121"/>
          <cell r="CB1121"/>
          <cell r="CC1121"/>
          <cell r="CD1121"/>
          <cell r="CE1121"/>
          <cell r="CF1121"/>
          <cell r="CG1121"/>
          <cell r="CH1121"/>
          <cell r="CI1121"/>
          <cell r="CJ1121"/>
          <cell r="CK1121"/>
          <cell r="CL1121"/>
          <cell r="CM1121"/>
          <cell r="CN1121"/>
          <cell r="CO1121"/>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X1122"/>
          <cell r="Y1122"/>
          <cell r="Z1122"/>
          <cell r="AA1122">
            <v>11</v>
          </cell>
          <cell r="AB1122">
            <v>10</v>
          </cell>
          <cell r="AC1122">
            <v>2565</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สืบทรัพย์ 14/05/67//ลงผล 21/5/67//รายงานผล21/5/67</v>
          </cell>
          <cell r="BC1122"/>
          <cell r="BD1122"/>
          <cell r="BE1122"/>
          <cell r="BF1122"/>
          <cell r="BG1122"/>
          <cell r="BH1122"/>
          <cell r="BI1122"/>
          <cell r="BJ1122"/>
          <cell r="BK1122"/>
          <cell r="BL1122"/>
          <cell r="BM1122"/>
          <cell r="BN1122"/>
          <cell r="BO1122"/>
          <cell r="BP1122"/>
          <cell r="BQ1122"/>
          <cell r="BR1122"/>
          <cell r="BS1122"/>
          <cell r="BT1122" t="str">
            <v>นายเกร็ดทอง ภูดอนตอง</v>
          </cell>
          <cell r="BU1122">
            <v>888165010320</v>
          </cell>
          <cell r="BV1122"/>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A1122"/>
          <cell r="CB1122">
            <v>4</v>
          </cell>
          <cell r="CC1122"/>
          <cell r="CD1122"/>
          <cell r="CE1122"/>
          <cell r="CF1122"/>
          <cell r="CG1122"/>
          <cell r="CH1122"/>
          <cell r="CI1122"/>
          <cell r="CJ1122"/>
          <cell r="CK1122"/>
          <cell r="CL1122"/>
          <cell r="CM1122"/>
          <cell r="CN1122"/>
          <cell r="CO1122"/>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X1123"/>
          <cell r="Y1123"/>
          <cell r="Z1123"/>
          <cell r="AA1123">
            <v>8</v>
          </cell>
          <cell r="AB1123">
            <v>5</v>
          </cell>
          <cell r="AC1123">
            <v>2566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(คำสั่ง 27/3/2567) // รายงานวันที่ 26/7/2567</v>
          </cell>
          <cell r="BC1123"/>
          <cell r="BD1123"/>
          <cell r="BE1123"/>
          <cell r="BF1123"/>
          <cell r="BG1123"/>
          <cell r="BH1123"/>
          <cell r="BI1123"/>
          <cell r="BJ1123"/>
          <cell r="BK1123"/>
          <cell r="BL1123"/>
          <cell r="BM1123"/>
          <cell r="BN1123"/>
          <cell r="BO1123"/>
          <cell r="BP1123"/>
          <cell r="BQ1123"/>
          <cell r="BR1123"/>
          <cell r="BS1123"/>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3"/>
          <cell r="CA1123"/>
          <cell r="CB1123"/>
          <cell r="CC1123"/>
          <cell r="CD1123"/>
          <cell r="CE1123"/>
          <cell r="CF1123"/>
          <cell r="CG1123"/>
          <cell r="CH1123"/>
          <cell r="CI1123"/>
          <cell r="CJ1123"/>
          <cell r="CK1123"/>
          <cell r="CL1123"/>
          <cell r="CM1123"/>
          <cell r="CN1123"/>
          <cell r="CO1123"/>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X1124"/>
          <cell r="Y1124"/>
          <cell r="Z1124"/>
          <cell r="AA1124">
            <v>26</v>
          </cell>
          <cell r="AB1124">
            <v>7</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cell r="BD1124"/>
          <cell r="BE1124"/>
          <cell r="BF1124"/>
          <cell r="BG1124"/>
          <cell r="BH1124"/>
          <cell r="BI1124"/>
          <cell r="BJ1124"/>
          <cell r="BK1124"/>
          <cell r="BL1124"/>
          <cell r="BM1124"/>
          <cell r="BN1124"/>
          <cell r="BO1124"/>
          <cell r="BP1124"/>
          <cell r="BQ1124"/>
          <cell r="BR1124"/>
          <cell r="BS1124"/>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X1125"/>
          <cell r="Y1125"/>
          <cell r="Z1125"/>
          <cell r="AA1125">
            <v>12</v>
          </cell>
          <cell r="AB1125">
            <v>10</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รายงานวันที่ 22/8/2567</v>
          </cell>
          <cell r="BC1125"/>
          <cell r="BD1125"/>
          <cell r="BE1125"/>
          <cell r="BF1125"/>
          <cell r="BG1125"/>
          <cell r="BH1125"/>
          <cell r="BI1125"/>
          <cell r="BJ1125"/>
          <cell r="BK1125"/>
          <cell r="BL1125"/>
          <cell r="BM1125"/>
          <cell r="BN1125"/>
          <cell r="BO1125"/>
          <cell r="BP1125"/>
          <cell r="BQ1125"/>
          <cell r="BR1125"/>
          <cell r="BS1125"/>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5"/>
          <cell r="CA1125"/>
          <cell r="CB1125"/>
          <cell r="CC1125"/>
          <cell r="CD1125"/>
          <cell r="CE1125"/>
          <cell r="CF1125"/>
          <cell r="CG1125"/>
          <cell r="CH1125"/>
          <cell r="CI1125"/>
          <cell r="CJ1125"/>
          <cell r="CK1125"/>
          <cell r="CL1125"/>
          <cell r="CM1125"/>
          <cell r="CN1125"/>
          <cell r="CO1125"/>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X1126"/>
          <cell r="Y1126"/>
          <cell r="Z1126"/>
          <cell r="AA1126">
            <v>26</v>
          </cell>
          <cell r="AB1126">
            <v>7</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สืบทรัพย์ (คำสั่ง 27/3/2567) // รายงานวันที่ 16/8/2567</v>
          </cell>
          <cell r="BC1126"/>
          <cell r="BD1126"/>
          <cell r="BE1126"/>
          <cell r="BF1126"/>
          <cell r="BG1126"/>
          <cell r="BH1126"/>
          <cell r="BI1126"/>
          <cell r="BJ1126"/>
          <cell r="BK1126"/>
          <cell r="BL1126"/>
          <cell r="BM1126"/>
          <cell r="BN1126"/>
          <cell r="BO1126"/>
          <cell r="BP1126"/>
          <cell r="BQ1126"/>
          <cell r="BR1126"/>
          <cell r="BS1126"/>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cell r="CA1126"/>
          <cell r="CB1126"/>
          <cell r="CC1126"/>
          <cell r="CD1126"/>
          <cell r="CE1126"/>
          <cell r="CF1126"/>
          <cell r="CG1126"/>
          <cell r="CH1126"/>
          <cell r="CI1126"/>
          <cell r="CJ1126"/>
          <cell r="CK1126"/>
          <cell r="CL1126"/>
          <cell r="CM1126"/>
          <cell r="CN1126"/>
          <cell r="CO1126"/>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5/6/2567) // รายงานวันที่ 15/8/2567</v>
          </cell>
          <cell r="BC1127"/>
          <cell r="BD1127"/>
          <cell r="BE1127"/>
          <cell r="BF1127"/>
          <cell r="BG1127"/>
          <cell r="BH1127"/>
          <cell r="BI1127"/>
          <cell r="BJ1127"/>
          <cell r="BK1127"/>
          <cell r="BL1127"/>
          <cell r="BM1127"/>
          <cell r="BN1127"/>
          <cell r="BO1127"/>
          <cell r="BP1127"/>
          <cell r="BQ1127"/>
          <cell r="BR1127"/>
          <cell r="BS1127"/>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A1127"/>
          <cell r="CB1127">
            <v>4</v>
          </cell>
          <cell r="CC1127" t="str">
            <v>นุสบา</v>
          </cell>
          <cell r="CD1127"/>
          <cell r="CE1127"/>
          <cell r="CF1127"/>
          <cell r="CG1127"/>
          <cell r="CH1127"/>
          <cell r="CI1127"/>
          <cell r="CJ1127"/>
          <cell r="CK1127"/>
          <cell r="CL1127">
            <v>243884</v>
          </cell>
          <cell r="CM1127"/>
          <cell r="CN1127"/>
          <cell r="CO1127"/>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X1128"/>
          <cell r="Y1128"/>
          <cell r="Z1128"/>
          <cell r="AA1128">
            <v>18</v>
          </cell>
          <cell r="AB1128">
            <v>9</v>
          </cell>
          <cell r="AC1128">
            <v>2566</v>
          </cell>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รายงานสืบทรัพย์ - พบทรัพย์ 27/8/2567</v>
          </cell>
          <cell r="BC1128"/>
          <cell r="BD1128"/>
          <cell r="BE1128"/>
          <cell r="BF1128"/>
          <cell r="BG1128"/>
          <cell r="BH1128"/>
          <cell r="BI1128"/>
          <cell r="BJ1128"/>
          <cell r="BK1128"/>
          <cell r="BL1128"/>
          <cell r="BM1128"/>
          <cell r="BN1128"/>
          <cell r="BO1128"/>
          <cell r="BP1128"/>
          <cell r="BQ1128"/>
          <cell r="BR1128"/>
          <cell r="BS1128"/>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A1128"/>
          <cell r="CB1128">
            <v>5</v>
          </cell>
          <cell r="CC1128" t="str">
            <v>ธิติพร</v>
          </cell>
          <cell r="CD1128"/>
          <cell r="CE1128"/>
          <cell r="CF1128"/>
          <cell r="CG1128"/>
          <cell r="CH1128"/>
          <cell r="CI1128"/>
          <cell r="CJ1128"/>
          <cell r="CK1128"/>
          <cell r="CL1128">
            <v>243857</v>
          </cell>
          <cell r="CM1128"/>
          <cell r="CN1128"/>
          <cell r="CO1128"/>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X1129"/>
          <cell r="Y1129"/>
          <cell r="Z1129"/>
          <cell r="AA1129">
            <v>24</v>
          </cell>
          <cell r="AB1129">
            <v>10</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cell r="BD1129"/>
          <cell r="BE1129"/>
          <cell r="BF1129"/>
          <cell r="BG1129"/>
          <cell r="BH1129"/>
          <cell r="BI1129"/>
          <cell r="BJ1129"/>
          <cell r="BK1129"/>
          <cell r="BL1129"/>
          <cell r="BM1129"/>
          <cell r="BN1129"/>
          <cell r="BO1129"/>
          <cell r="BP1129"/>
          <cell r="BQ1129"/>
          <cell r="BR1129"/>
          <cell r="BS1129"/>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L1129">
            <v>243857</v>
          </cell>
          <cell r="CM1129"/>
          <cell r="CN1129"/>
          <cell r="CO1129"/>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X1130"/>
          <cell r="Y1130"/>
          <cell r="Z1130"/>
          <cell r="AA1130">
            <v>29</v>
          </cell>
          <cell r="AB1130">
            <v>8</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สืบแล้ว รายงานผล 15/8/2567</v>
          </cell>
          <cell r="BC1130"/>
          <cell r="BD1130"/>
          <cell r="BE1130"/>
          <cell r="BF1130"/>
          <cell r="BG1130"/>
          <cell r="BH1130"/>
          <cell r="BI1130"/>
          <cell r="BJ1130"/>
          <cell r="BK1130"/>
          <cell r="BL1130"/>
          <cell r="BM1130"/>
          <cell r="BN1130"/>
          <cell r="BO1130"/>
          <cell r="BP1130"/>
          <cell r="BQ1130"/>
          <cell r="BR1130"/>
          <cell r="BS1130"/>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A1130"/>
          <cell r="CB1130">
            <v>2</v>
          </cell>
          <cell r="CC1130" t="str">
            <v xml:space="preserve">นุสบา </v>
          </cell>
          <cell r="CD1130"/>
          <cell r="CE1130"/>
          <cell r="CF1130"/>
          <cell r="CG1130"/>
          <cell r="CH1130"/>
          <cell r="CI1130"/>
          <cell r="CJ1130"/>
          <cell r="CK1130"/>
          <cell r="CL1130">
            <v>243884</v>
          </cell>
          <cell r="CM1130"/>
          <cell r="CN1130"/>
          <cell r="CO1130"/>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X1131"/>
          <cell r="Y1131"/>
          <cell r="Z1131"/>
          <cell r="AA1131">
            <v>26</v>
          </cell>
          <cell r="AB1131">
            <v>7</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สืบทรัพย์แล้ว รายงานผล 15/8/2567</v>
          </cell>
          <cell r="BC1131"/>
          <cell r="BD1131"/>
          <cell r="BE1131"/>
          <cell r="BF1131"/>
          <cell r="BG1131"/>
          <cell r="BH1131"/>
          <cell r="BI1131"/>
          <cell r="BJ1131"/>
          <cell r="BK1131"/>
          <cell r="BL1131"/>
          <cell r="BM1131"/>
          <cell r="BN1131"/>
          <cell r="BO1131"/>
          <cell r="BP1131"/>
          <cell r="BQ1131"/>
          <cell r="BR1131"/>
          <cell r="BS1131"/>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A1131"/>
          <cell r="CB1131">
            <v>2</v>
          </cell>
          <cell r="CC1131" t="str">
            <v xml:space="preserve">นุสบา </v>
          </cell>
          <cell r="CD1131"/>
          <cell r="CE1131"/>
          <cell r="CF1131"/>
          <cell r="CG1131"/>
          <cell r="CH1131"/>
          <cell r="CI1131"/>
          <cell r="CJ1131"/>
          <cell r="CK1131"/>
          <cell r="CL1131">
            <v>243884</v>
          </cell>
          <cell r="CM1131"/>
          <cell r="CN1131"/>
          <cell r="CO1131"/>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X1132"/>
          <cell r="Y1132"/>
          <cell r="Z1132"/>
          <cell r="AA1132">
            <v>18</v>
          </cell>
          <cell r="AB1132">
            <v>9</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สืบครั้งที่ 1 รายงานผลสืบ 15/8/2567</v>
          </cell>
          <cell r="BC1132"/>
          <cell r="BD1132"/>
          <cell r="BE1132"/>
          <cell r="BF1132"/>
          <cell r="BG1132"/>
          <cell r="BH1132"/>
          <cell r="BI1132"/>
          <cell r="BJ1132"/>
          <cell r="BK1132"/>
          <cell r="BL1132"/>
          <cell r="BM1132"/>
          <cell r="BN1132"/>
          <cell r="BO1132"/>
          <cell r="BP1132"/>
          <cell r="BQ1132"/>
          <cell r="BR1132"/>
          <cell r="BS1132"/>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A1132"/>
          <cell r="CB1132">
            <v>2</v>
          </cell>
          <cell r="CC1132" t="str">
            <v xml:space="preserve">นุสบา </v>
          </cell>
          <cell r="CD1132"/>
          <cell r="CE1132"/>
          <cell r="CF1132"/>
          <cell r="CG1132"/>
          <cell r="CH1132"/>
          <cell r="CI1132"/>
          <cell r="CJ1132"/>
          <cell r="CK1132"/>
          <cell r="CL1132">
            <v>243884</v>
          </cell>
          <cell r="CM1132"/>
          <cell r="CN1132"/>
          <cell r="CO1132"/>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สืบแล้ว รายงานผลสืบ 19/8/2567</v>
          </cell>
          <cell r="BC1133"/>
          <cell r="BD1133"/>
          <cell r="BE1133"/>
          <cell r="BF1133"/>
          <cell r="BG1133"/>
          <cell r="BH1133"/>
          <cell r="BI1133"/>
          <cell r="BJ1133"/>
          <cell r="BK1133"/>
          <cell r="BL1133"/>
          <cell r="BM1133"/>
          <cell r="BN1133"/>
          <cell r="BO1133"/>
          <cell r="BP1133"/>
          <cell r="BQ1133"/>
          <cell r="BR1133"/>
          <cell r="BS1133"/>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A1133"/>
          <cell r="CB1133">
            <v>5</v>
          </cell>
          <cell r="CC1133" t="str">
            <v>นุสบา</v>
          </cell>
          <cell r="CD1133"/>
          <cell r="CE1133"/>
          <cell r="CF1133"/>
          <cell r="CG1133"/>
          <cell r="CH1133"/>
          <cell r="CI1133"/>
          <cell r="CJ1133"/>
          <cell r="CK1133"/>
          <cell r="CL1133">
            <v>243884</v>
          </cell>
          <cell r="CM1133"/>
          <cell r="CN1133"/>
          <cell r="CO1133"/>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สืบทรัพย์ (คำสั่ง 27/5/2567) // รายงานวันที่ 17/7/2567</v>
          </cell>
          <cell r="BC1134"/>
          <cell r="BD1134"/>
          <cell r="BE1134"/>
          <cell r="BF1134"/>
          <cell r="BG1134"/>
          <cell r="BH1134"/>
          <cell r="BI1134"/>
          <cell r="BJ1134"/>
          <cell r="BK1134"/>
          <cell r="BL1134"/>
          <cell r="BM1134"/>
          <cell r="BN1134"/>
          <cell r="BO1134"/>
          <cell r="BP1134"/>
          <cell r="BQ1134"/>
          <cell r="BR1134"/>
          <cell r="BS1134"/>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cell r="CA1134"/>
          <cell r="CB1134"/>
          <cell r="CC1134"/>
          <cell r="CD1134"/>
          <cell r="CE1134"/>
          <cell r="CF1134"/>
          <cell r="CG1134"/>
          <cell r="CH1134"/>
          <cell r="CI1134"/>
          <cell r="CJ1134"/>
          <cell r="CK1134"/>
          <cell r="CL1134"/>
          <cell r="CM1134"/>
          <cell r="CN1134"/>
          <cell r="CO1134"/>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X1135"/>
          <cell r="Y1135"/>
          <cell r="Z1135"/>
          <cell r="AA1135">
            <v>16</v>
          </cell>
          <cell r="AB1135">
            <v>1</v>
          </cell>
          <cell r="AC1135">
            <v>2560</v>
          </cell>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สืบครั้งที่ 1 5/6/2567//ลงผลวันที่ 8/6/2567//รายงานผลสืบทรัพย์11/6/2567//</v>
          </cell>
          <cell r="BC1135"/>
          <cell r="BD1135"/>
          <cell r="BE1135"/>
          <cell r="BF1135"/>
          <cell r="BG1135"/>
          <cell r="BH1135"/>
          <cell r="BI1135"/>
          <cell r="BJ1135"/>
          <cell r="BK1135"/>
          <cell r="BL1135"/>
          <cell r="BM1135"/>
          <cell r="BN1135"/>
          <cell r="BO1135"/>
          <cell r="BP1135"/>
          <cell r="BQ1135"/>
          <cell r="BR1135"/>
          <cell r="BS1135"/>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5"/>
          <cell r="CA1135"/>
          <cell r="CB1135"/>
          <cell r="CC1135"/>
          <cell r="CD1135" t="str">
            <v>นางพจนา บุญสุทธิ์</v>
          </cell>
          <cell r="CE1135"/>
          <cell r="CF1135"/>
          <cell r="CG1135"/>
          <cell r="CH1135"/>
          <cell r="CI1135"/>
          <cell r="CJ1135"/>
          <cell r="CK1135"/>
          <cell r="CL1135"/>
          <cell r="CM1135"/>
          <cell r="CN1135"/>
          <cell r="CO1135"/>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X1136"/>
          <cell r="Y1136"/>
          <cell r="Z1136"/>
          <cell r="AA1136">
            <v>30</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สืบทรัพย์ (คำสั่ง 19/1/67) // รายงานวันที่ (9/8/67)</v>
          </cell>
          <cell r="BC1136"/>
          <cell r="BD1136"/>
          <cell r="BE1136"/>
          <cell r="BF1136"/>
          <cell r="BG1136"/>
          <cell r="BH1136"/>
          <cell r="BI1136"/>
          <cell r="BJ1136"/>
          <cell r="BK1136"/>
          <cell r="BL1136"/>
          <cell r="BM1136"/>
          <cell r="BN1136"/>
          <cell r="BO1136"/>
          <cell r="BP1136"/>
          <cell r="BQ1136"/>
          <cell r="BR1136"/>
          <cell r="BS1136"/>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6"/>
          <cell r="CA1136"/>
          <cell r="CB1136"/>
          <cell r="CC1136"/>
          <cell r="CD1136" t="str">
            <v>นางสาวอัญชลินทร์  ธนะปรียวัชร์</v>
          </cell>
          <cell r="CE1136"/>
          <cell r="CF1136"/>
          <cell r="CG1136"/>
          <cell r="CH1136"/>
          <cell r="CI1136"/>
          <cell r="CJ1136"/>
          <cell r="CK1136"/>
          <cell r="CL1136"/>
          <cell r="CM1136"/>
          <cell r="CN1136"/>
          <cell r="CO1136"/>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สั่งสืบทรัพย์ 26/3/67//คัดสมรส13/5/67//รายงาน29/5/2567//</v>
          </cell>
          <cell r="BC1137"/>
          <cell r="BD1137"/>
          <cell r="BE1137"/>
          <cell r="BF1137"/>
          <cell r="BG1137"/>
          <cell r="BH1137"/>
          <cell r="BI1137"/>
          <cell r="BJ1137"/>
          <cell r="BK1137"/>
          <cell r="BL1137"/>
          <cell r="BM1137"/>
          <cell r="BN1137"/>
          <cell r="BO1137"/>
          <cell r="BP1137"/>
          <cell r="BQ1137"/>
          <cell r="BR1137"/>
          <cell r="BS1137"/>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A1137"/>
          <cell r="CB1137">
            <v>2</v>
          </cell>
          <cell r="CC1137"/>
          <cell r="CD1137"/>
          <cell r="CE1137"/>
          <cell r="CF1137"/>
          <cell r="CG1137"/>
          <cell r="CH1137"/>
          <cell r="CI1137"/>
          <cell r="CJ1137"/>
          <cell r="CK1137"/>
          <cell r="CL1137"/>
          <cell r="CM1137"/>
          <cell r="CN1137"/>
          <cell r="CO1137"/>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R1138"/>
          <cell r="S1138" t="str">
            <v>แขวงเชียงใหม่</v>
          </cell>
          <cell r="T1138" t="str">
            <v>ผบE7484</v>
          </cell>
          <cell r="U1138">
            <v>2565</v>
          </cell>
          <cell r="V1138" t="str">
            <v>ผบE5214</v>
          </cell>
          <cell r="W1138">
            <v>2565</v>
          </cell>
          <cell r="X1138">
            <v>25</v>
          </cell>
          <cell r="Y1138">
            <v>10</v>
          </cell>
          <cell r="Z1138">
            <v>2565</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สืบทรัพย์ 21/05/67//ลงผล 23/5/67//รายงานผล24/5/67</v>
          </cell>
          <cell r="BC1138"/>
          <cell r="BD1138"/>
          <cell r="BE1138"/>
          <cell r="BF1138"/>
          <cell r="BG1138"/>
          <cell r="BH1138"/>
          <cell r="BI1138"/>
          <cell r="BJ1138"/>
          <cell r="BK1138"/>
          <cell r="BL1138"/>
          <cell r="BM1138"/>
          <cell r="BN1138"/>
          <cell r="BO1138"/>
          <cell r="BP1138"/>
          <cell r="BQ1138"/>
          <cell r="BR1138"/>
          <cell r="BS1138"/>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A1138"/>
          <cell r="CB1138">
            <v>3</v>
          </cell>
          <cell r="CC1138"/>
          <cell r="CD1138" t="str">
            <v>นางสาวอุไรวรรณ เปี้ยกันทา</v>
          </cell>
          <cell r="CE1138"/>
          <cell r="CF1138"/>
          <cell r="CG1138"/>
          <cell r="CH1138"/>
          <cell r="CI1138"/>
          <cell r="CJ1138"/>
          <cell r="CK1138"/>
          <cell r="CL1138"/>
          <cell r="CM1138"/>
          <cell r="CN1138"/>
          <cell r="CO1138"/>
        </row>
        <row r="1139">
          <cell r="B1139">
            <v>2620</v>
          </cell>
          <cell r="C1139">
            <v>1136</v>
          </cell>
          <cell r="D1139"/>
          <cell r="E1139"/>
          <cell r="F1139"/>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P1139"/>
          <cell r="Q1139"/>
          <cell r="R1139"/>
          <cell r="S1139" t="str">
            <v>แขวงเชียงใหม่</v>
          </cell>
          <cell r="T1139" t="str">
            <v>ผบE331</v>
          </cell>
          <cell r="U1139">
            <v>2566</v>
          </cell>
          <cell r="V1139" t="str">
            <v>ผบE3539</v>
          </cell>
          <cell r="W1139">
            <v>2566</v>
          </cell>
          <cell r="X1139"/>
          <cell r="Y1139"/>
          <cell r="Z1139"/>
          <cell r="AA1139">
            <v>23</v>
          </cell>
          <cell r="AB1139">
            <v>5</v>
          </cell>
          <cell r="AC1139">
            <v>2566</v>
          </cell>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สืบทรัพย์ 27/05/67//ลงผล 5/6/67//รายงานผลสืบทรัพย์11/6/2567//</v>
          </cell>
          <cell r="BC1139"/>
          <cell r="BD1139"/>
          <cell r="BE1139"/>
          <cell r="BF1139"/>
          <cell r="BG1139"/>
          <cell r="BH1139"/>
          <cell r="BI1139"/>
          <cell r="BJ1139"/>
          <cell r="BK1139"/>
          <cell r="BL1139"/>
          <cell r="BM1139"/>
          <cell r="BN1139"/>
          <cell r="BO1139"/>
          <cell r="BP1139"/>
          <cell r="BQ1139"/>
          <cell r="BR1139"/>
          <cell r="BS1139"/>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BZ1139"/>
          <cell r="CA1139"/>
          <cell r="CB1139"/>
          <cell r="CC1139"/>
          <cell r="CD1139" t="str">
            <v>นายประสพโชค ตุ้ยดง</v>
          </cell>
          <cell r="CE1139"/>
          <cell r="CF1139"/>
          <cell r="CG1139"/>
          <cell r="CH1139"/>
          <cell r="CI1139"/>
          <cell r="CJ1139"/>
          <cell r="CK1139"/>
          <cell r="CL1139"/>
          <cell r="CM1139"/>
          <cell r="CN1139"/>
          <cell r="CO1139"/>
        </row>
        <row r="1140">
          <cell r="B1140">
            <v>2621</v>
          </cell>
          <cell r="C1140">
            <v>1137</v>
          </cell>
          <cell r="D1140"/>
          <cell r="E1140"/>
          <cell r="F1140"/>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O1140"/>
          <cell r="P1140"/>
          <cell r="Q1140"/>
          <cell r="R1140"/>
          <cell r="S1140" t="str">
            <v>แขวงเชียงใหม่</v>
          </cell>
          <cell r="T1140" t="str">
            <v>ผบE323</v>
          </cell>
          <cell r="U1140">
            <v>2566</v>
          </cell>
          <cell r="V1140" t="str">
            <v>ผบE2298</v>
          </cell>
          <cell r="W1140">
            <v>2566</v>
          </cell>
          <cell r="X1140">
            <v>24</v>
          </cell>
          <cell r="Y1140">
            <v>4</v>
          </cell>
          <cell r="Z1140">
            <v>2566</v>
          </cell>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ลงผล31/5/67</v>
          </cell>
          <cell r="BC1140"/>
          <cell r="BD1140"/>
          <cell r="BE1140"/>
          <cell r="BF1140"/>
          <cell r="BG1140"/>
          <cell r="BH1140"/>
          <cell r="BI1140"/>
          <cell r="BJ1140"/>
          <cell r="BK1140"/>
          <cell r="BL1140"/>
          <cell r="BM1140"/>
          <cell r="BN1140"/>
          <cell r="BO1140"/>
          <cell r="BP1140"/>
          <cell r="BQ1140"/>
          <cell r="BR1140"/>
          <cell r="BS1140"/>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A1140"/>
          <cell r="CB1140">
            <v>2</v>
          </cell>
          <cell r="CC1140"/>
          <cell r="CD1140" t="str">
            <v>นางจันทร์ดี  ทำสวน</v>
          </cell>
          <cell r="CE1140"/>
          <cell r="CF1140"/>
          <cell r="CG1140"/>
          <cell r="CH1140"/>
          <cell r="CI1140"/>
          <cell r="CJ1140"/>
          <cell r="CK1140"/>
          <cell r="CL1140"/>
          <cell r="CM1140"/>
          <cell r="CN1140"/>
          <cell r="CO1140"/>
        </row>
        <row r="1141">
          <cell r="B1141">
            <v>2622</v>
          </cell>
          <cell r="C1141">
            <v>1138</v>
          </cell>
          <cell r="D1141"/>
          <cell r="E1141"/>
          <cell r="F1141"/>
          <cell r="G1141"/>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O1141"/>
          <cell r="P1141"/>
          <cell r="Q1141"/>
          <cell r="R1141"/>
          <cell r="S1141" t="str">
            <v>แขวงเชียงใหม่</v>
          </cell>
          <cell r="T1141" t="str">
            <v>ผบE379</v>
          </cell>
          <cell r="U1141">
            <v>2566</v>
          </cell>
          <cell r="V1141" t="str">
            <v>ผบE2332</v>
          </cell>
          <cell r="W1141">
            <v>2566</v>
          </cell>
          <cell r="X1141">
            <v>24</v>
          </cell>
          <cell r="Y1141">
            <v>4</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ลงผล31/5/67</v>
          </cell>
          <cell r="BC1141"/>
          <cell r="BD1141"/>
          <cell r="BE1141"/>
          <cell r="BF1141"/>
          <cell r="BG1141"/>
          <cell r="BH1141"/>
          <cell r="BI1141"/>
          <cell r="BJ1141"/>
          <cell r="BK1141"/>
          <cell r="BL1141"/>
          <cell r="BM1141"/>
          <cell r="BN1141"/>
          <cell r="BO1141"/>
          <cell r="BP1141"/>
          <cell r="BQ1141"/>
          <cell r="BR1141"/>
          <cell r="BS1141"/>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A1141"/>
          <cell r="CB1141">
            <v>1</v>
          </cell>
          <cell r="CC1141"/>
          <cell r="CD1141" t="str">
            <v>นางสาวจุฑามาศ ปุดตา</v>
          </cell>
          <cell r="CE1141"/>
          <cell r="CF1141"/>
          <cell r="CG1141"/>
          <cell r="CH1141"/>
          <cell r="CI1141"/>
          <cell r="CJ1141"/>
          <cell r="CK1141"/>
          <cell r="CL1141"/>
          <cell r="CM1141"/>
          <cell r="CN1141"/>
          <cell r="CO1141"/>
        </row>
        <row r="1142">
          <cell r="B1142">
            <v>2623</v>
          </cell>
          <cell r="C1142">
            <v>1139</v>
          </cell>
          <cell r="D1142"/>
          <cell r="E1142"/>
          <cell r="F1142"/>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O1142"/>
          <cell r="P1142"/>
          <cell r="Q1142"/>
          <cell r="R1142"/>
          <cell r="S1142" t="str">
            <v>แขวงเชียงใหม่</v>
          </cell>
          <cell r="T1142" t="str">
            <v>ผบE1895</v>
          </cell>
          <cell r="U1142">
            <v>2566</v>
          </cell>
          <cell r="V1142" t="str">
            <v>ผบE3378</v>
          </cell>
          <cell r="W1142">
            <v>2566</v>
          </cell>
          <cell r="X1142">
            <v>19</v>
          </cell>
          <cell r="Y1142">
            <v>5</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สืบครั้งที่ 1 31/5/2567//ลงผลสืบทรัพย์5/6/2567//รายงานผลสืบทรัพย์11/6/2567//</v>
          </cell>
          <cell r="BC1142"/>
          <cell r="BD1142"/>
          <cell r="BE1142"/>
          <cell r="BF1142"/>
          <cell r="BG1142"/>
          <cell r="BH1142"/>
          <cell r="BI1142"/>
          <cell r="BJ1142"/>
          <cell r="BK1142"/>
          <cell r="BL1142"/>
          <cell r="BM1142"/>
          <cell r="BN1142"/>
          <cell r="BO1142"/>
          <cell r="BP1142"/>
          <cell r="BQ1142"/>
          <cell r="BR1142"/>
          <cell r="BS1142"/>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2"/>
          <cell r="CA1142"/>
          <cell r="CB1142"/>
          <cell r="CC1142"/>
          <cell r="CD1142" t="str">
            <v>นางสาวลิขิตตา มุ่งหมาย</v>
          </cell>
          <cell r="CE1142"/>
          <cell r="CF1142"/>
          <cell r="CG1142"/>
          <cell r="CH1142"/>
          <cell r="CI1142"/>
          <cell r="CJ1142"/>
          <cell r="CK1142"/>
          <cell r="CL1142"/>
          <cell r="CM1142"/>
          <cell r="CN1142"/>
          <cell r="CO1142"/>
        </row>
        <row r="1143">
          <cell r="B1143">
            <v>2624</v>
          </cell>
          <cell r="C1143">
            <v>1140</v>
          </cell>
          <cell r="D1143"/>
          <cell r="E1143"/>
          <cell r="F1143"/>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O1143"/>
          <cell r="P1143"/>
          <cell r="Q1143"/>
          <cell r="R1143"/>
          <cell r="S1143" t="str">
            <v>แขวงเชียงใหม่</v>
          </cell>
          <cell r="T1143" t="str">
            <v>ผบE326</v>
          </cell>
          <cell r="U1143">
            <v>2566</v>
          </cell>
          <cell r="V1143" t="str">
            <v>ผบE2299</v>
          </cell>
          <cell r="W1143">
            <v>2566</v>
          </cell>
          <cell r="X1143">
            <v>24</v>
          </cell>
          <cell r="Y1143">
            <v>4</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cell r="BM1143"/>
          <cell r="BN1143"/>
          <cell r="BO1143"/>
          <cell r="BP1143"/>
          <cell r="BQ1143"/>
          <cell r="BR1143"/>
          <cell r="BS1143"/>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A1143"/>
          <cell r="CB1143">
            <v>1</v>
          </cell>
          <cell r="CC1143"/>
          <cell r="CD1143" t="str">
            <v>นายอนุพงค์ ต่อมคำ</v>
          </cell>
          <cell r="CE1143"/>
          <cell r="CF1143"/>
          <cell r="CG1143"/>
          <cell r="CH1143"/>
          <cell r="CI1143"/>
          <cell r="CJ1143"/>
          <cell r="CK1143"/>
          <cell r="CL1143"/>
          <cell r="CM1143"/>
          <cell r="CN1143"/>
          <cell r="CO1143"/>
        </row>
        <row r="1144">
          <cell r="B1144">
            <v>2625</v>
          </cell>
          <cell r="C1144">
            <v>1141</v>
          </cell>
          <cell r="D1144"/>
          <cell r="E1144"/>
          <cell r="F1144"/>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O1144"/>
          <cell r="P1144"/>
          <cell r="Q1144"/>
          <cell r="R1144"/>
          <cell r="S1144" t="str">
            <v>แขวงเชียงใหม่</v>
          </cell>
          <cell r="T1144" t="str">
            <v>ผบE328</v>
          </cell>
          <cell r="U1144">
            <v>2566</v>
          </cell>
          <cell r="V1144" t="str">
            <v>ผบE2331</v>
          </cell>
          <cell r="W1144">
            <v>2566</v>
          </cell>
          <cell r="X1144">
            <v>24</v>
          </cell>
          <cell r="Y1144">
            <v>4</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t="str">
            <v>ลงผล31/5/67</v>
          </cell>
          <cell r="BC1144"/>
          <cell r="BD1144"/>
          <cell r="BE1144"/>
          <cell r="BF1144"/>
          <cell r="BG1144"/>
          <cell r="BH1144"/>
          <cell r="BI1144"/>
          <cell r="BJ1144"/>
          <cell r="BK1144"/>
          <cell r="BL1144"/>
          <cell r="BM1144"/>
          <cell r="BN1144"/>
          <cell r="BO1144"/>
          <cell r="BP1144"/>
          <cell r="BQ1144"/>
          <cell r="BR1144"/>
          <cell r="BS1144"/>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A1144"/>
          <cell r="CB1144">
            <v>2</v>
          </cell>
          <cell r="CC1144"/>
          <cell r="CD1144" t="str">
            <v>นายปราณนต์ หน่ออินตา</v>
          </cell>
          <cell r="CE1144"/>
          <cell r="CF1144"/>
          <cell r="CG1144"/>
          <cell r="CH1144"/>
          <cell r="CI1144"/>
          <cell r="CJ1144"/>
          <cell r="CK1144"/>
          <cell r="CL1144"/>
          <cell r="CM1144"/>
          <cell r="CN1144"/>
          <cell r="CO1144"/>
        </row>
        <row r="1145">
          <cell r="B1145">
            <v>2626</v>
          </cell>
          <cell r="C1145">
            <v>1142</v>
          </cell>
          <cell r="D1145"/>
          <cell r="E1145"/>
          <cell r="F1145"/>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O1145"/>
          <cell r="P1145"/>
          <cell r="Q1145"/>
          <cell r="R1145"/>
          <cell r="S1145" t="str">
            <v>แขวงเชียงใหม่</v>
          </cell>
          <cell r="T1145" t="str">
            <v>ผบE383</v>
          </cell>
          <cell r="U1145">
            <v>2566</v>
          </cell>
          <cell r="V1145" t="str">
            <v>ผบE2280</v>
          </cell>
          <cell r="W1145">
            <v>2566</v>
          </cell>
          <cell r="X1145"/>
          <cell r="Y1145"/>
          <cell r="Z1145"/>
          <cell r="AA1145">
            <v>24</v>
          </cell>
          <cell r="AB1145">
            <v>4</v>
          </cell>
          <cell r="AC1145">
            <v>2566</v>
          </cell>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สืบทรัพย์วันที่ 24/5/2567// ลงผลสืบวันที่ 5/6/2567//รายงานผลสืบทรัพย์11/6/2567//</v>
          </cell>
          <cell r="BC1145"/>
          <cell r="BD1145"/>
          <cell r="BE1145"/>
          <cell r="BF1145"/>
          <cell r="BG1145"/>
          <cell r="BH1145"/>
          <cell r="BI1145"/>
          <cell r="BJ1145"/>
          <cell r="BK1145"/>
          <cell r="BL1145"/>
          <cell r="BM1145"/>
          <cell r="BN1145"/>
          <cell r="BO1145"/>
          <cell r="BP1145"/>
          <cell r="BQ1145"/>
          <cell r="BR1145"/>
          <cell r="BS1145"/>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5"/>
          <cell r="CA1145"/>
          <cell r="CB1145"/>
          <cell r="CC1145"/>
          <cell r="CD1145" t="str">
            <v>นางสาวนงเยาว์ โพธานารักษ์</v>
          </cell>
          <cell r="CE1145"/>
          <cell r="CF1145"/>
          <cell r="CG1145"/>
          <cell r="CH1145"/>
          <cell r="CI1145"/>
          <cell r="CJ1145"/>
          <cell r="CK1145"/>
          <cell r="CL1145"/>
          <cell r="CM1145"/>
          <cell r="CN1145"/>
          <cell r="CO1145"/>
        </row>
        <row r="1146">
          <cell r="B1146">
            <v>2627</v>
          </cell>
          <cell r="C1146">
            <v>1143</v>
          </cell>
          <cell r="D1146"/>
          <cell r="E1146"/>
          <cell r="F1146"/>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O1146"/>
          <cell r="P1146"/>
          <cell r="Q1146"/>
          <cell r="R1146"/>
          <cell r="S1146" t="str">
            <v>จังหวัดฮอด</v>
          </cell>
          <cell r="T1146" t="str">
            <v>ผบE203</v>
          </cell>
          <cell r="U1146">
            <v>2566</v>
          </cell>
          <cell r="V1146" t="str">
            <v>ผบE566</v>
          </cell>
          <cell r="W1146">
            <v>2566</v>
          </cell>
          <cell r="X1146">
            <v>1</v>
          </cell>
          <cell r="Y1146">
            <v>6</v>
          </cell>
          <cell r="Z1146">
            <v>2566</v>
          </cell>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สืบแล้ว รายงานผล 25/6/2567</v>
          </cell>
          <cell r="BC1146"/>
          <cell r="BD1146"/>
          <cell r="BE1146"/>
          <cell r="BF1146"/>
          <cell r="BG1146"/>
          <cell r="BH1146"/>
          <cell r="BI1146"/>
          <cell r="BJ1146"/>
          <cell r="BK1146"/>
          <cell r="BL1146"/>
          <cell r="BM1146"/>
          <cell r="BN1146"/>
          <cell r="BO1146"/>
          <cell r="BP1146"/>
          <cell r="BQ1146"/>
          <cell r="BR1146"/>
          <cell r="BS1146"/>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6"/>
          <cell r="CA1146"/>
          <cell r="CB1146">
            <v>4</v>
          </cell>
          <cell r="CC1146"/>
          <cell r="CD1146" t="str">
            <v>นายสุรวัช ฟ้ากุศล</v>
          </cell>
          <cell r="CE1146"/>
          <cell r="CF1146"/>
          <cell r="CG1146"/>
          <cell r="CH1146"/>
          <cell r="CI1146"/>
          <cell r="CJ1146"/>
          <cell r="CK1146"/>
          <cell r="CL1146"/>
          <cell r="CM1146"/>
          <cell r="CN1146"/>
          <cell r="CO1146"/>
        </row>
        <row r="1147">
          <cell r="B1147">
            <v>2628</v>
          </cell>
          <cell r="C1147">
            <v>1144</v>
          </cell>
          <cell r="D1147"/>
          <cell r="E1147"/>
          <cell r="F1147"/>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O1147"/>
          <cell r="P1147"/>
          <cell r="Q1147"/>
          <cell r="R1147"/>
          <cell r="S1147" t="str">
            <v>จังหวัดฝาง</v>
          </cell>
          <cell r="T1147" t="str">
            <v>ผบE1241</v>
          </cell>
          <cell r="U1147">
            <v>2566</v>
          </cell>
          <cell r="V1147" t="str">
            <v>ผบE1473</v>
          </cell>
          <cell r="W1147">
            <v>2566</v>
          </cell>
          <cell r="X1147"/>
          <cell r="Y1147"/>
          <cell r="Z1147"/>
          <cell r="AA1147">
            <v>28</v>
          </cell>
          <cell r="AB1147">
            <v>11</v>
          </cell>
          <cell r="AC1147">
            <v>2566</v>
          </cell>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สืบแล้ว รายงานผล 25/6/2567</v>
          </cell>
          <cell r="BC1147"/>
          <cell r="BD1147"/>
          <cell r="BE1147"/>
          <cell r="BF1147"/>
          <cell r="BG1147"/>
          <cell r="BH1147"/>
          <cell r="BI1147"/>
          <cell r="BJ1147"/>
          <cell r="BK1147"/>
          <cell r="BL1147"/>
          <cell r="BM1147"/>
          <cell r="BN1147"/>
          <cell r="BO1147"/>
          <cell r="BP1147"/>
          <cell r="BQ1147"/>
          <cell r="BR1147"/>
          <cell r="BS1147"/>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7"/>
          <cell r="CA1147"/>
          <cell r="CB1147">
            <v>3</v>
          </cell>
          <cell r="CC1147"/>
          <cell r="CD1147" t="str">
            <v>นางสาวจุฑามาศ แก้วภา</v>
          </cell>
          <cell r="CE1147"/>
          <cell r="CF1147"/>
          <cell r="CG1147"/>
          <cell r="CH1147"/>
          <cell r="CI1147"/>
          <cell r="CJ1147"/>
          <cell r="CK1147"/>
          <cell r="CL1147"/>
          <cell r="CM1147"/>
          <cell r="CN1147"/>
          <cell r="CO1147"/>
        </row>
        <row r="1148">
          <cell r="B1148">
            <v>2629</v>
          </cell>
          <cell r="C1148">
            <v>1145</v>
          </cell>
          <cell r="D1148"/>
          <cell r="E1148"/>
          <cell r="F1148"/>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O1148"/>
          <cell r="P1148"/>
          <cell r="Q1148"/>
          <cell r="R1148"/>
          <cell r="S1148" t="str">
            <v>แขวงเชียงใหม่</v>
          </cell>
          <cell r="T1148" t="str">
            <v>ผบE55</v>
          </cell>
          <cell r="U1148">
            <v>2566</v>
          </cell>
          <cell r="V1148" t="str">
            <v>ผบE1812</v>
          </cell>
          <cell r="W1148">
            <v>2566</v>
          </cell>
          <cell r="X1148"/>
          <cell r="Y1148"/>
          <cell r="Z1148"/>
          <cell r="AA1148">
            <v>13</v>
          </cell>
          <cell r="AB1148">
            <v>3</v>
          </cell>
          <cell r="AC1148">
            <v>2566</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รายงานผลสืบ 5/7/2567</v>
          </cell>
          <cell r="BC1148"/>
          <cell r="BD1148"/>
          <cell r="BE1148"/>
          <cell r="BF1148"/>
          <cell r="BG1148"/>
          <cell r="BH1148"/>
          <cell r="BI1148"/>
          <cell r="BJ1148"/>
          <cell r="BK1148"/>
          <cell r="BL1148"/>
          <cell r="BM1148"/>
          <cell r="BN1148"/>
          <cell r="BO1148"/>
          <cell r="BP1148"/>
          <cell r="BQ1148"/>
          <cell r="BR1148"/>
          <cell r="BS1148"/>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48"/>
          <cell r="CA1148"/>
          <cell r="CB1148">
            <v>5</v>
          </cell>
          <cell r="CC1148"/>
          <cell r="CD1148" t="str">
            <v>นายสิงหลกะ สืบท้าว</v>
          </cell>
          <cell r="CE1148"/>
          <cell r="CF1148"/>
          <cell r="CG1148"/>
          <cell r="CH1148"/>
          <cell r="CI1148"/>
          <cell r="CJ1148"/>
          <cell r="CK1148"/>
          <cell r="CL1148"/>
          <cell r="CM1148"/>
          <cell r="CN1148"/>
          <cell r="CO1148"/>
        </row>
        <row r="1149">
          <cell r="B1149">
            <v>2630</v>
          </cell>
          <cell r="C1149">
            <v>1146</v>
          </cell>
          <cell r="D1149"/>
          <cell r="E1149"/>
          <cell r="F1149"/>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O1149"/>
          <cell r="P1149"/>
          <cell r="Q1149"/>
          <cell r="R1149"/>
          <cell r="S1149" t="str">
            <v>จังหวัดฮอด</v>
          </cell>
          <cell r="T1149" t="str">
            <v>ผบ.603</v>
          </cell>
          <cell r="U1149">
            <v>2557</v>
          </cell>
          <cell r="V1149" t="str">
            <v>ผบE721</v>
          </cell>
          <cell r="W1149">
            <v>2567</v>
          </cell>
          <cell r="X1149"/>
          <cell r="Y1149"/>
          <cell r="Z1149"/>
          <cell r="AA1149">
            <v>7</v>
          </cell>
          <cell r="AB1149">
            <v>10</v>
          </cell>
          <cell r="AC1149">
            <v>2557</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รายงานผล25/6/2567</v>
          </cell>
          <cell r="BC1149"/>
          <cell r="BD1149"/>
          <cell r="BE1149"/>
          <cell r="BF1149"/>
          <cell r="BG1149"/>
          <cell r="BH1149"/>
          <cell r="BI1149"/>
          <cell r="BJ1149"/>
          <cell r="BK1149"/>
          <cell r="BL1149"/>
          <cell r="BM1149"/>
          <cell r="BN1149"/>
          <cell r="BO1149"/>
          <cell r="BP1149"/>
          <cell r="BQ1149"/>
          <cell r="BR1149"/>
          <cell r="BS1149"/>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BZ1149"/>
          <cell r="CA1149"/>
          <cell r="CB1149">
            <v>2</v>
          </cell>
          <cell r="CC1149"/>
          <cell r="CD1149" t="str">
            <v>นางพิกุล ปวงคำ</v>
          </cell>
          <cell r="CE1149"/>
          <cell r="CF1149"/>
          <cell r="CG1149"/>
          <cell r="CH1149"/>
          <cell r="CI1149"/>
          <cell r="CJ1149"/>
          <cell r="CK1149"/>
          <cell r="CL1149"/>
          <cell r="CM1149"/>
          <cell r="CN1149"/>
          <cell r="CO1149"/>
        </row>
        <row r="1150">
          <cell r="B1150">
            <v>2631</v>
          </cell>
          <cell r="C1150">
            <v>1147</v>
          </cell>
          <cell r="D1150"/>
          <cell r="E1150"/>
          <cell r="F1150"/>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O1150"/>
          <cell r="P1150"/>
          <cell r="Q1150"/>
          <cell r="R1150"/>
          <cell r="S1150" t="str">
            <v>แขวงเชียงใหม่</v>
          </cell>
          <cell r="T1150" t="str">
            <v>ผบE5356</v>
          </cell>
          <cell r="U1150">
            <v>2565</v>
          </cell>
          <cell r="V1150" t="str">
            <v>ผบE8585</v>
          </cell>
          <cell r="W1150">
            <v>2565</v>
          </cell>
          <cell r="X1150">
            <v>29</v>
          </cell>
          <cell r="Y1150">
            <v>11</v>
          </cell>
          <cell r="Z1150">
            <v>2565</v>
          </cell>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cell r="BD1150"/>
          <cell r="BE1150"/>
          <cell r="BF1150"/>
          <cell r="BG1150"/>
          <cell r="BH1150"/>
          <cell r="BI1150"/>
          <cell r="BJ1150"/>
          <cell r="BK1150"/>
          <cell r="BL1150"/>
          <cell r="BM1150"/>
          <cell r="BN1150"/>
          <cell r="BO1150"/>
          <cell r="BP1150"/>
          <cell r="BQ1150"/>
          <cell r="BR1150"/>
          <cell r="BS1150"/>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0"/>
          <cell r="CA1150"/>
          <cell r="CB1150">
            <v>2</v>
          </cell>
          <cell r="CC1150"/>
          <cell r="CD1150" t="str">
            <v>นางสาวสาระภี สีสมหรือยะตุ้ย</v>
          </cell>
          <cell r="CE1150"/>
          <cell r="CF1150"/>
          <cell r="CG1150"/>
          <cell r="CH1150"/>
          <cell r="CI1150"/>
          <cell r="CJ1150"/>
          <cell r="CK1150"/>
          <cell r="CL1150"/>
          <cell r="CM1150"/>
          <cell r="CN1150"/>
          <cell r="CO1150"/>
        </row>
        <row r="1151">
          <cell r="B1151">
            <v>2632</v>
          </cell>
          <cell r="C1151">
            <v>1148</v>
          </cell>
          <cell r="D1151"/>
          <cell r="E1151"/>
          <cell r="F1151"/>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O1151"/>
          <cell r="P1151"/>
          <cell r="Q1151"/>
          <cell r="R1151"/>
          <cell r="S1151" t="str">
            <v>แขวงเชียงใหม่</v>
          </cell>
          <cell r="T1151" t="str">
            <v>ผบE5353</v>
          </cell>
          <cell r="U1151">
            <v>2565</v>
          </cell>
          <cell r="V1151" t="str">
            <v>ผบE311</v>
          </cell>
          <cell r="W1151">
            <v>2566</v>
          </cell>
          <cell r="X1151">
            <v>23</v>
          </cell>
          <cell r="Y1151">
            <v>1</v>
          </cell>
          <cell r="Z1151">
            <v>2566</v>
          </cell>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cell r="BD1151"/>
          <cell r="BE1151"/>
          <cell r="BF1151"/>
          <cell r="BG1151"/>
          <cell r="BH1151"/>
          <cell r="BI1151"/>
          <cell r="BJ1151"/>
          <cell r="BK1151"/>
          <cell r="BL1151"/>
          <cell r="BM1151"/>
          <cell r="BN1151"/>
          <cell r="BO1151"/>
          <cell r="BP1151"/>
          <cell r="BQ1151"/>
          <cell r="BR1151"/>
          <cell r="BS1151"/>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BZ1151"/>
          <cell r="CA1151"/>
          <cell r="CB1151">
            <v>1</v>
          </cell>
          <cell r="CC1151"/>
          <cell r="CD1151" t="str">
            <v>นายพรมงคล ตาแก้ว</v>
          </cell>
          <cell r="CE1151"/>
          <cell r="CF1151"/>
          <cell r="CG1151"/>
          <cell r="CH1151"/>
          <cell r="CI1151"/>
          <cell r="CJ1151"/>
          <cell r="CK1151"/>
          <cell r="CL1151"/>
          <cell r="CM1151"/>
          <cell r="CN1151"/>
          <cell r="CO1151"/>
        </row>
        <row r="1152">
          <cell r="B1152">
            <v>2633</v>
          </cell>
          <cell r="C1152">
            <v>1149</v>
          </cell>
          <cell r="D1152"/>
          <cell r="E1152"/>
          <cell r="F1152"/>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cell r="P1152"/>
          <cell r="Q1152"/>
          <cell r="R1152"/>
          <cell r="S1152" t="str">
            <v>จังหวัดเชียงใหม่</v>
          </cell>
          <cell r="T1152" t="str">
            <v>ผบ1244</v>
          </cell>
          <cell r="U1152">
            <v>2561</v>
          </cell>
          <cell r="V1152" t="str">
            <v>ผบ1730</v>
          </cell>
          <cell r="W1152">
            <v>2561</v>
          </cell>
          <cell r="X1152"/>
          <cell r="Y1152"/>
          <cell r="Z1152"/>
          <cell r="AA1152">
            <v>26</v>
          </cell>
          <cell r="AB1152">
            <v>7</v>
          </cell>
          <cell r="AC1152">
            <v>2561</v>
          </cell>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รายงานผลสืบ 31/7/2567</v>
          </cell>
          <cell r="BC1152"/>
          <cell r="BD1152"/>
          <cell r="BE1152"/>
          <cell r="BF1152"/>
          <cell r="BG1152"/>
          <cell r="BH1152"/>
          <cell r="BI1152"/>
          <cell r="BJ1152"/>
          <cell r="BK1152"/>
          <cell r="BL1152"/>
          <cell r="BM1152"/>
          <cell r="BN1152"/>
          <cell r="BO1152"/>
          <cell r="BP1152"/>
          <cell r="BQ1152"/>
          <cell r="BR1152"/>
          <cell r="BS1152"/>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A1152"/>
          <cell r="CB1152">
            <v>10</v>
          </cell>
          <cell r="CC1152" t="str">
            <v>นุสบา</v>
          </cell>
          <cell r="CD1152"/>
          <cell r="CE1152"/>
          <cell r="CF1152"/>
          <cell r="CG1152"/>
          <cell r="CH1152"/>
          <cell r="CI1152"/>
          <cell r="CJ1152"/>
          <cell r="CK1152"/>
          <cell r="CL1152">
            <v>243852</v>
          </cell>
          <cell r="CM1152"/>
          <cell r="CN1152"/>
          <cell r="CO1152"/>
        </row>
        <row r="1153">
          <cell r="B1153">
            <v>2634</v>
          </cell>
          <cell r="C1153">
            <v>1150</v>
          </cell>
          <cell r="D1153"/>
          <cell r="E1153"/>
          <cell r="F1153"/>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O1153"/>
          <cell r="P1153"/>
          <cell r="Q1153"/>
          <cell r="R1153"/>
          <cell r="S1153" t="str">
            <v>แขวงเชียงใหม่</v>
          </cell>
          <cell r="T1153" t="str">
            <v>ผบ.4830</v>
          </cell>
          <cell r="U1153">
            <v>2562</v>
          </cell>
          <cell r="V1153" t="str">
            <v>ผบ.4990</v>
          </cell>
          <cell r="W1153">
            <v>2562</v>
          </cell>
          <cell r="X1153"/>
          <cell r="Y1153"/>
          <cell r="Z1153"/>
          <cell r="AA1153">
            <v>16</v>
          </cell>
          <cell r="AB1153">
            <v>6</v>
          </cell>
          <cell r="AC1153">
            <v>2562</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cell r="BM1153"/>
          <cell r="BN1153"/>
          <cell r="BO1153"/>
          <cell r="BP1153"/>
          <cell r="BQ1153"/>
          <cell r="BR1153"/>
          <cell r="BS1153"/>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3"/>
          <cell r="CA1153"/>
          <cell r="CB1153">
            <v>4</v>
          </cell>
          <cell r="CC1153"/>
          <cell r="CD1153" t="str">
            <v>นายณัฐวัฒน์ วรเมธากร</v>
          </cell>
          <cell r="CE1153"/>
          <cell r="CF1153"/>
          <cell r="CG1153"/>
          <cell r="CH1153"/>
          <cell r="CI1153"/>
          <cell r="CJ1153"/>
          <cell r="CK1153"/>
          <cell r="CL1153"/>
          <cell r="CM1153"/>
          <cell r="CN1153"/>
          <cell r="CO1153"/>
        </row>
        <row r="1154">
          <cell r="B1154">
            <v>2635</v>
          </cell>
          <cell r="C1154">
            <v>1151</v>
          </cell>
          <cell r="D1154"/>
          <cell r="E1154"/>
          <cell r="F1154"/>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X1154"/>
          <cell r="Y1154"/>
          <cell r="Z1154"/>
          <cell r="AA1154">
            <v>17</v>
          </cell>
          <cell r="AB1154">
            <v>11</v>
          </cell>
          <cell r="AC1154">
            <v>2566</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รายงานผลสืบทรัพย์ 11/9/2567</v>
          </cell>
          <cell r="BC1154"/>
          <cell r="BD1154"/>
          <cell r="BE1154"/>
          <cell r="BF1154"/>
          <cell r="BG1154"/>
          <cell r="BH1154"/>
          <cell r="BI1154"/>
          <cell r="BJ1154"/>
          <cell r="BK1154"/>
          <cell r="BL1154"/>
          <cell r="BM1154"/>
          <cell r="BN1154"/>
          <cell r="BO1154"/>
          <cell r="BP1154"/>
          <cell r="BQ1154"/>
          <cell r="BR1154"/>
          <cell r="BS1154"/>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A1154"/>
          <cell r="CB1154"/>
          <cell r="CC1154" t="str">
            <v>วชิราภรณ์</v>
          </cell>
          <cell r="CD1154" t="str">
            <v>นายดาวชัย สุกันทา</v>
          </cell>
          <cell r="CE1154"/>
          <cell r="CF1154"/>
          <cell r="CG1154"/>
          <cell r="CH1154"/>
          <cell r="CI1154"/>
          <cell r="CJ1154"/>
          <cell r="CK1154"/>
          <cell r="CL1154">
            <v>243902</v>
          </cell>
          <cell r="CM1154"/>
          <cell r="CN1154"/>
          <cell r="CO1154"/>
        </row>
        <row r="1155">
          <cell r="B1155">
            <v>2636</v>
          </cell>
          <cell r="C1155">
            <v>1152</v>
          </cell>
          <cell r="D1155"/>
          <cell r="E1155"/>
          <cell r="F1155"/>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O1155"/>
          <cell r="P1155"/>
          <cell r="Q1155"/>
          <cell r="R1155"/>
          <cell r="S1155" t="str">
            <v>จังหวัดฮอด</v>
          </cell>
          <cell r="T1155" t="str">
            <v>ผบE715</v>
          </cell>
          <cell r="U1155">
            <v>2566</v>
          </cell>
          <cell r="V1155" t="str">
            <v>ผบE898</v>
          </cell>
          <cell r="W1155">
            <v>2566</v>
          </cell>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สืบทรัพย์ (คำสั่ง 18/1/2567) // รายงานวันที่ 26/7/2567</v>
          </cell>
          <cell r="BC1155"/>
          <cell r="BD1155"/>
          <cell r="BE1155"/>
          <cell r="BF1155"/>
          <cell r="BG1155"/>
          <cell r="BH1155"/>
          <cell r="BI1155"/>
          <cell r="BJ1155"/>
          <cell r="BK1155"/>
          <cell r="BL1155"/>
          <cell r="BM1155"/>
          <cell r="BN1155"/>
          <cell r="BO1155"/>
          <cell r="BP1155"/>
          <cell r="BQ1155"/>
          <cell r="BR1155"/>
          <cell r="BS1155"/>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5"/>
          <cell r="CA1155"/>
          <cell r="CB1155"/>
          <cell r="CC1155"/>
          <cell r="CD1155"/>
          <cell r="CE1155"/>
          <cell r="CF1155"/>
          <cell r="CG1155"/>
          <cell r="CH1155"/>
          <cell r="CI1155"/>
          <cell r="CJ1155"/>
          <cell r="CK1155"/>
          <cell r="CL1155"/>
          <cell r="CM1155"/>
          <cell r="CN1155"/>
          <cell r="CO1155"/>
        </row>
        <row r="1156">
          <cell r="B1156">
            <v>2637</v>
          </cell>
          <cell r="C1156">
            <v>1153</v>
          </cell>
          <cell r="D1156"/>
          <cell r="E1156"/>
          <cell r="F1156"/>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O1156"/>
          <cell r="P1156"/>
          <cell r="Q1156"/>
          <cell r="R1156"/>
          <cell r="S1156" t="str">
            <v>จังหวัดเชียงใหม่</v>
          </cell>
          <cell r="T1156" t="str">
            <v>ผบE1518</v>
          </cell>
          <cell r="U1156">
            <v>2566</v>
          </cell>
          <cell r="V1156" t="str">
            <v>ผบE1902</v>
          </cell>
          <cell r="W1156">
            <v>2566</v>
          </cell>
          <cell r="X1156">
            <v>16</v>
          </cell>
          <cell r="Y1156">
            <v>10</v>
          </cell>
          <cell r="Z1156">
            <v>2566</v>
          </cell>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สืบแล้ว รายงานผล 5/7/2567</v>
          </cell>
          <cell r="BC1156"/>
          <cell r="BD1156"/>
          <cell r="BE1156"/>
          <cell r="BF1156"/>
          <cell r="BG1156"/>
          <cell r="BH1156"/>
          <cell r="BI1156"/>
          <cell r="BJ1156"/>
          <cell r="BK1156"/>
          <cell r="BL1156"/>
          <cell r="BM1156"/>
          <cell r="BN1156"/>
          <cell r="BO1156"/>
          <cell r="BP1156"/>
          <cell r="BQ1156"/>
          <cell r="BR1156"/>
          <cell r="BS1156"/>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6"/>
          <cell r="CA1156"/>
          <cell r="CB1156">
            <v>2</v>
          </cell>
          <cell r="CC1156"/>
          <cell r="CD1156" t="str">
            <v>นายสุขคำ ป๊อกแก้ว</v>
          </cell>
          <cell r="CE1156"/>
          <cell r="CF1156"/>
          <cell r="CG1156"/>
          <cell r="CH1156"/>
          <cell r="CI1156"/>
          <cell r="CJ1156"/>
          <cell r="CK1156"/>
          <cell r="CL1156"/>
          <cell r="CM1156"/>
          <cell r="CN1156"/>
          <cell r="CO1156"/>
        </row>
        <row r="1157">
          <cell r="B1157">
            <v>2638</v>
          </cell>
          <cell r="C1157">
            <v>1154</v>
          </cell>
          <cell r="D1157"/>
          <cell r="E1157"/>
          <cell r="F1157"/>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O1157"/>
          <cell r="P1157"/>
          <cell r="Q1157"/>
          <cell r="R1157"/>
          <cell r="S1157" t="str">
            <v>จังหวัดฮอด</v>
          </cell>
          <cell r="T1157" t="str">
            <v>ผบE707</v>
          </cell>
          <cell r="U1157">
            <v>2566</v>
          </cell>
          <cell r="V1157" t="str">
            <v>ผบE897</v>
          </cell>
          <cell r="W1157">
            <v>2566</v>
          </cell>
          <cell r="X1157">
            <v>26</v>
          </cell>
          <cell r="Y1157">
            <v>7</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สืบทรัพย์ (คำสั่ง 18/1/2567) // รายงานวันที่ 26/7/2567</v>
          </cell>
          <cell r="BC1157"/>
          <cell r="BD1157"/>
          <cell r="BE1157"/>
          <cell r="BF1157"/>
          <cell r="BG1157"/>
          <cell r="BH1157"/>
          <cell r="BI1157"/>
          <cell r="BJ1157"/>
          <cell r="BK1157"/>
          <cell r="BL1157"/>
          <cell r="BM1157"/>
          <cell r="BN1157"/>
          <cell r="BO1157"/>
          <cell r="BP1157"/>
          <cell r="BQ1157"/>
          <cell r="BR1157"/>
          <cell r="BS1157"/>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7"/>
          <cell r="CA1157"/>
          <cell r="CB1157"/>
          <cell r="CC1157"/>
          <cell r="CD1157"/>
          <cell r="CE1157"/>
          <cell r="CF1157"/>
          <cell r="CG1157"/>
          <cell r="CH1157"/>
          <cell r="CI1157"/>
          <cell r="CJ1157"/>
          <cell r="CK1157"/>
          <cell r="CL1157"/>
          <cell r="CM1157"/>
          <cell r="CN1157"/>
          <cell r="CO1157"/>
        </row>
        <row r="1158">
          <cell r="B1158">
            <v>2639</v>
          </cell>
          <cell r="C1158">
            <v>1155</v>
          </cell>
          <cell r="D1158"/>
          <cell r="E1158"/>
          <cell r="F1158"/>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cell r="P1158"/>
          <cell r="Q1158"/>
          <cell r="R1158"/>
          <cell r="S1158" t="str">
            <v>จังหวัดฮอด</v>
          </cell>
          <cell r="T1158" t="str">
            <v>ผบE720</v>
          </cell>
          <cell r="U1158">
            <v>2566</v>
          </cell>
          <cell r="V1158" t="str">
            <v>ผบE904</v>
          </cell>
          <cell r="W1158">
            <v>2566</v>
          </cell>
          <cell r="X1158">
            <v>26</v>
          </cell>
          <cell r="Y1158">
            <v>7</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สืบทรัพย์ (คำสั่ง 18/1/2567) // รายงานวันที่ 16/8/2567</v>
          </cell>
          <cell r="BC1158"/>
          <cell r="BD1158"/>
          <cell r="BE1158"/>
          <cell r="BF1158"/>
          <cell r="BG1158"/>
          <cell r="BH1158"/>
          <cell r="BI1158"/>
          <cell r="BJ1158"/>
          <cell r="BK1158"/>
          <cell r="BL1158"/>
          <cell r="BM1158"/>
          <cell r="BN1158"/>
          <cell r="BO1158"/>
          <cell r="BP1158"/>
          <cell r="BQ1158"/>
          <cell r="BR1158"/>
          <cell r="BS1158"/>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58"/>
          <cell r="CA1158"/>
          <cell r="CB1158"/>
          <cell r="CC1158"/>
          <cell r="CD1158" t="str">
            <v>นางสาวชุลีมาส บุญเทียม</v>
          </cell>
          <cell r="CE1158"/>
          <cell r="CF1158"/>
          <cell r="CG1158"/>
          <cell r="CH1158"/>
          <cell r="CI1158"/>
          <cell r="CJ1158"/>
          <cell r="CK1158"/>
          <cell r="CL1158"/>
          <cell r="CM1158"/>
          <cell r="CN1158"/>
          <cell r="CO1158"/>
        </row>
        <row r="1159">
          <cell r="B1159">
            <v>2640</v>
          </cell>
          <cell r="C1159">
            <v>1156</v>
          </cell>
          <cell r="D1159"/>
          <cell r="E1159"/>
          <cell r="F1159"/>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O1159"/>
          <cell r="P1159"/>
          <cell r="Q1159"/>
          <cell r="R1159"/>
          <cell r="S1159" t="str">
            <v>แขวงเชียงใหม่</v>
          </cell>
          <cell r="T1159" t="str">
            <v>ผบE6890</v>
          </cell>
          <cell r="U1159">
            <v>2566</v>
          </cell>
          <cell r="V1159" t="str">
            <v>ผบE11045</v>
          </cell>
          <cell r="W1159">
            <v>2566</v>
          </cell>
          <cell r="X1159">
            <v>20</v>
          </cell>
          <cell r="Y1159">
            <v>11</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26/7/2567</v>
          </cell>
          <cell r="BC1159"/>
          <cell r="BD1159"/>
          <cell r="BE1159"/>
          <cell r="BF1159"/>
          <cell r="BG1159"/>
          <cell r="BH1159"/>
          <cell r="BI1159"/>
          <cell r="BJ1159"/>
          <cell r="BK1159"/>
          <cell r="BL1159"/>
          <cell r="BM1159"/>
          <cell r="BN1159"/>
          <cell r="BO1159"/>
          <cell r="BP1159"/>
          <cell r="BQ1159"/>
          <cell r="BR1159"/>
          <cell r="BS1159"/>
          <cell r="BT1159" t="str">
            <v>นายณัฐวุฒิ สุนันตา</v>
          </cell>
          <cell r="BU1159">
            <v>0</v>
          </cell>
          <cell r="BV1159"/>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cell r="CA1159"/>
          <cell r="CB1159"/>
          <cell r="CC1159"/>
          <cell r="CD1159"/>
          <cell r="CE1159"/>
          <cell r="CF1159"/>
          <cell r="CG1159"/>
          <cell r="CH1159"/>
          <cell r="CI1159"/>
          <cell r="CJ1159"/>
          <cell r="CK1159"/>
          <cell r="CL1159"/>
          <cell r="CM1159"/>
          <cell r="CN1159"/>
          <cell r="CO1159"/>
        </row>
        <row r="1160">
          <cell r="B1160">
            <v>2641</v>
          </cell>
          <cell r="C1160">
            <v>1157</v>
          </cell>
          <cell r="D1160"/>
          <cell r="E1160"/>
          <cell r="F1160"/>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O1160"/>
          <cell r="P1160"/>
          <cell r="Q1160"/>
          <cell r="R1160"/>
          <cell r="S1160" t="str">
            <v>จังหวัดฮอด</v>
          </cell>
          <cell r="T1160" t="str">
            <v>ผบE710</v>
          </cell>
          <cell r="U1160">
            <v>2566</v>
          </cell>
          <cell r="V1160" t="str">
            <v>ผบE901</v>
          </cell>
          <cell r="W1160">
            <v>2566</v>
          </cell>
          <cell r="X1160">
            <v>26</v>
          </cell>
          <cell r="Y1160">
            <v>7</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26/7/2567</v>
          </cell>
          <cell r="BC1160"/>
          <cell r="BD1160"/>
          <cell r="BE1160"/>
          <cell r="BF1160"/>
          <cell r="BG1160"/>
          <cell r="BH1160"/>
          <cell r="BI1160"/>
          <cell r="BJ1160"/>
          <cell r="BK1160"/>
          <cell r="BL1160"/>
          <cell r="BM1160"/>
          <cell r="BN1160"/>
          <cell r="BO1160"/>
          <cell r="BP1160"/>
          <cell r="BQ1160"/>
          <cell r="BR1160"/>
          <cell r="BS1160"/>
          <cell r="BT1160" t="str">
            <v>นายสุทัศน์ ยงศักดิ์วัฒน์</v>
          </cell>
          <cell r="BU1160">
            <v>0</v>
          </cell>
          <cell r="BV1160"/>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cell r="CA1160"/>
          <cell r="CB1160"/>
          <cell r="CC1160"/>
          <cell r="CD1160"/>
          <cell r="CE1160"/>
          <cell r="CF1160"/>
          <cell r="CG1160"/>
          <cell r="CH1160"/>
          <cell r="CI1160"/>
          <cell r="CJ1160"/>
          <cell r="CK1160"/>
          <cell r="CL1160"/>
          <cell r="CM1160"/>
          <cell r="CN1160"/>
          <cell r="CO1160"/>
        </row>
        <row r="1161">
          <cell r="B1161">
            <v>2642</v>
          </cell>
          <cell r="C1161">
            <v>1158</v>
          </cell>
          <cell r="D1161"/>
          <cell r="E1161"/>
          <cell r="F1161"/>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P1161"/>
          <cell r="Q1161"/>
          <cell r="R1161"/>
          <cell r="S1161" t="str">
            <v>จังหวัดฮอด</v>
          </cell>
          <cell r="T1161" t="str">
            <v>ผบE719</v>
          </cell>
          <cell r="U1161">
            <v>2566</v>
          </cell>
          <cell r="V1161" t="str">
            <v>ผบE899</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รายงานผลสืบทรัพย์ (รอบ 1) - ไม่พบทรัพย์ 7/8/2567</v>
          </cell>
          <cell r="BC1161"/>
          <cell r="BD1161"/>
          <cell r="BE1161"/>
          <cell r="BF1161"/>
          <cell r="BG1161"/>
          <cell r="BH1161"/>
          <cell r="BI1161"/>
          <cell r="BJ1161"/>
          <cell r="BK1161"/>
          <cell r="BL1161"/>
          <cell r="BM1161"/>
          <cell r="BN1161"/>
          <cell r="BO1161"/>
          <cell r="BP1161"/>
          <cell r="BQ1161"/>
          <cell r="BR1161"/>
          <cell r="BS1161"/>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A1161"/>
          <cell r="CB1161">
            <v>5</v>
          </cell>
          <cell r="CC1161" t="str">
            <v>ธิติพร</v>
          </cell>
          <cell r="CD1161"/>
          <cell r="CE1161"/>
          <cell r="CF1161"/>
          <cell r="CG1161"/>
          <cell r="CH1161"/>
          <cell r="CI1161"/>
          <cell r="CJ1161"/>
          <cell r="CK1161"/>
          <cell r="CL1161">
            <v>243840</v>
          </cell>
          <cell r="CM1161"/>
          <cell r="CN1161"/>
          <cell r="CO1161"/>
        </row>
        <row r="1162">
          <cell r="B1162">
            <v>2643</v>
          </cell>
          <cell r="C1162">
            <v>1159</v>
          </cell>
          <cell r="D1162"/>
          <cell r="E1162"/>
          <cell r="F1162"/>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รายงานสืบทรัพย์ - พบทรัพย์ 27/8/2567</v>
          </cell>
          <cell r="BC1162"/>
          <cell r="BD1162"/>
          <cell r="BE1162"/>
          <cell r="BF1162"/>
          <cell r="BG1162"/>
          <cell r="BH1162"/>
          <cell r="BI1162"/>
          <cell r="BJ1162"/>
          <cell r="BK1162"/>
          <cell r="BL1162"/>
          <cell r="BM1162"/>
          <cell r="BN1162"/>
          <cell r="BO1162"/>
          <cell r="BP1162"/>
          <cell r="BQ1162"/>
          <cell r="BR1162"/>
          <cell r="BS1162"/>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A1162"/>
          <cell r="CB1162">
            <v>5</v>
          </cell>
          <cell r="CC1162" t="str">
            <v>ธิติพร</v>
          </cell>
          <cell r="CD1162"/>
          <cell r="CE1162"/>
          <cell r="CF1162"/>
          <cell r="CG1162"/>
          <cell r="CH1162"/>
          <cell r="CI1162"/>
          <cell r="CJ1162"/>
          <cell r="CK1162"/>
          <cell r="CL1162">
            <v>243857</v>
          </cell>
          <cell r="CM1162"/>
          <cell r="CN1162"/>
          <cell r="CO1162"/>
        </row>
        <row r="1163">
          <cell r="B1163">
            <v>2644</v>
          </cell>
          <cell r="C1163">
            <v>1160</v>
          </cell>
          <cell r="D1163"/>
          <cell r="E1163"/>
          <cell r="F1163"/>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P1163"/>
          <cell r="Q1163"/>
          <cell r="R1163"/>
          <cell r="S1163" t="str">
            <v>จังหวัดฮอด</v>
          </cell>
          <cell r="T1163" t="str">
            <v>ผบE856</v>
          </cell>
          <cell r="U1163">
            <v>2566</v>
          </cell>
          <cell r="V1163" t="str">
            <v>ผบE1101</v>
          </cell>
          <cell r="W1163">
            <v>2566</v>
          </cell>
          <cell r="X1163">
            <v>18</v>
          </cell>
          <cell r="Y1163">
            <v>9</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รายงานผลสืบทรัพย์ (รอบ 1) - ไม่พบทรัพย์ 7/8/2567</v>
          </cell>
          <cell r="BC1163"/>
          <cell r="BD1163"/>
          <cell r="BE1163"/>
          <cell r="BF1163"/>
          <cell r="BG1163"/>
          <cell r="BH1163"/>
          <cell r="BI1163"/>
          <cell r="BJ1163"/>
          <cell r="BK1163"/>
          <cell r="BL1163"/>
          <cell r="BM1163"/>
          <cell r="BN1163"/>
          <cell r="BO1163"/>
          <cell r="BP1163"/>
          <cell r="BQ1163"/>
          <cell r="BR1163"/>
          <cell r="BS1163"/>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A1163"/>
          <cell r="CB1163">
            <v>4</v>
          </cell>
          <cell r="CC1163" t="str">
            <v>ธิติพร</v>
          </cell>
          <cell r="CD1163"/>
          <cell r="CE1163"/>
          <cell r="CF1163"/>
          <cell r="CG1163"/>
          <cell r="CH1163"/>
          <cell r="CI1163"/>
          <cell r="CJ1163"/>
          <cell r="CK1163"/>
          <cell r="CL1163">
            <v>243840</v>
          </cell>
          <cell r="CM1163"/>
          <cell r="CN1163"/>
          <cell r="CO1163"/>
        </row>
        <row r="1164">
          <cell r="B1164">
            <v>2645</v>
          </cell>
          <cell r="C1164">
            <v>1161</v>
          </cell>
          <cell r="D1164"/>
          <cell r="E1164"/>
          <cell r="F1164"/>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P1164"/>
          <cell r="Q1164"/>
          <cell r="R1164"/>
          <cell r="S1164" t="str">
            <v>จังหวัดฮอด</v>
          </cell>
          <cell r="T1164" t="str">
            <v>ผบE718</v>
          </cell>
          <cell r="U1164">
            <v>2566</v>
          </cell>
          <cell r="V1164" t="str">
            <v>ผบE903</v>
          </cell>
          <cell r="W1164">
            <v>2566</v>
          </cell>
          <cell r="X1164">
            <v>26</v>
          </cell>
          <cell r="Y1164">
            <v>7</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รายงานผลสืบทรัพย์ (รอบ 1) - ไม่พบทรัพย์ 7/8/2567</v>
          </cell>
          <cell r="BC1164"/>
          <cell r="BD1164"/>
          <cell r="BE1164"/>
          <cell r="BF1164"/>
          <cell r="BG1164"/>
          <cell r="BH1164"/>
          <cell r="BI1164"/>
          <cell r="BJ1164"/>
          <cell r="BK1164"/>
          <cell r="BL1164"/>
          <cell r="BM1164"/>
          <cell r="BN1164"/>
          <cell r="BO1164"/>
          <cell r="BP1164"/>
          <cell r="BQ1164"/>
          <cell r="BR1164"/>
          <cell r="BS1164"/>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A1164"/>
          <cell r="CB1164">
            <v>4</v>
          </cell>
          <cell r="CC1164" t="str">
            <v>ธิติพร</v>
          </cell>
          <cell r="CD1164"/>
          <cell r="CE1164"/>
          <cell r="CF1164"/>
          <cell r="CG1164"/>
          <cell r="CH1164"/>
          <cell r="CI1164"/>
          <cell r="CJ1164"/>
          <cell r="CK1164"/>
          <cell r="CL1164">
            <v>243840</v>
          </cell>
          <cell r="CM1164"/>
          <cell r="CN1164"/>
          <cell r="CO1164"/>
        </row>
        <row r="1165">
          <cell r="B1165">
            <v>2646</v>
          </cell>
          <cell r="C1165">
            <v>1162</v>
          </cell>
          <cell r="D1165"/>
          <cell r="E1165"/>
          <cell r="F1165"/>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Q1165"/>
          <cell r="R1165"/>
          <cell r="S1165" t="str">
            <v>แขวงเชียงใหม่</v>
          </cell>
          <cell r="T1165" t="str">
            <v>ผบE6885</v>
          </cell>
          <cell r="U1165">
            <v>2566</v>
          </cell>
          <cell r="V1165" t="str">
            <v>ผบE8677</v>
          </cell>
          <cell r="W1165">
            <v>2566</v>
          </cell>
          <cell r="X1165">
            <v>25</v>
          </cell>
          <cell r="Y1165">
            <v>9</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สืบทรัพย์แล้ว รายงานผลสืบ 15/8/2567</v>
          </cell>
          <cell r="BC1165"/>
          <cell r="BD1165"/>
          <cell r="BE1165"/>
          <cell r="BF1165"/>
          <cell r="BG1165"/>
          <cell r="BH1165"/>
          <cell r="BI1165"/>
          <cell r="BJ1165"/>
          <cell r="BK1165"/>
          <cell r="BL1165"/>
          <cell r="BM1165"/>
          <cell r="BN1165"/>
          <cell r="BO1165"/>
          <cell r="BP1165"/>
          <cell r="BQ1165"/>
          <cell r="BR1165"/>
          <cell r="BS1165"/>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A1165"/>
          <cell r="CB1165">
            <v>4</v>
          </cell>
          <cell r="CC1165" t="str">
            <v>นุสบา</v>
          </cell>
          <cell r="CD1165" t="str">
            <v>นางคริษฐา พัฒนไพรงาม</v>
          </cell>
          <cell r="CE1165"/>
          <cell r="CF1165"/>
          <cell r="CG1165"/>
          <cell r="CH1165"/>
          <cell r="CI1165"/>
          <cell r="CJ1165"/>
          <cell r="CK1165"/>
          <cell r="CL1165">
            <v>243884</v>
          </cell>
          <cell r="CM1165"/>
          <cell r="CN1165"/>
          <cell r="CO1165"/>
        </row>
        <row r="1166">
          <cell r="B1166">
            <v>2647</v>
          </cell>
          <cell r="C1166">
            <v>1163</v>
          </cell>
          <cell r="D1166"/>
          <cell r="E1166"/>
          <cell r="F1166"/>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Q1166"/>
          <cell r="R1166"/>
          <cell r="S1166" t="str">
            <v>จังหวัดฮอด</v>
          </cell>
          <cell r="T1166" t="str">
            <v>ผบE854</v>
          </cell>
          <cell r="U1166">
            <v>2566</v>
          </cell>
          <cell r="V1166" t="str">
            <v>ผบE1100</v>
          </cell>
          <cell r="W1166">
            <v>2566</v>
          </cell>
          <cell r="X1166">
            <v>18</v>
          </cell>
          <cell r="Y1166">
            <v>9</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สืบแล้ว รายงานผลสืบ 15/8/2567</v>
          </cell>
          <cell r="BC1166"/>
          <cell r="BD1166"/>
          <cell r="BE1166"/>
          <cell r="BF1166"/>
          <cell r="BG1166"/>
          <cell r="BH1166"/>
          <cell r="BI1166"/>
          <cell r="BJ1166"/>
          <cell r="BK1166"/>
          <cell r="BL1166"/>
          <cell r="BM1166"/>
          <cell r="BN1166"/>
          <cell r="BO1166"/>
          <cell r="BP1166"/>
          <cell r="BQ1166"/>
          <cell r="BR1166"/>
          <cell r="BS1166"/>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A1166"/>
          <cell r="CB1166">
            <v>5</v>
          </cell>
          <cell r="CC1166" t="str">
            <v>นุสบา</v>
          </cell>
          <cell r="CD1166" t="str">
            <v>นายบุญมา วนาเดชสกุล</v>
          </cell>
          <cell r="CE1166"/>
          <cell r="CF1166"/>
          <cell r="CG1166"/>
          <cell r="CH1166"/>
          <cell r="CI1166"/>
          <cell r="CJ1166"/>
          <cell r="CK1166"/>
          <cell r="CL1166">
            <v>243884</v>
          </cell>
          <cell r="CM1166"/>
          <cell r="CN1166"/>
          <cell r="CO1166"/>
        </row>
        <row r="1167">
          <cell r="B1167">
            <v>2648</v>
          </cell>
          <cell r="C1167">
            <v>1164</v>
          </cell>
          <cell r="D1167"/>
          <cell r="E1167"/>
          <cell r="F1167"/>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จังหวัดฮอด</v>
          </cell>
          <cell r="T1167" t="str">
            <v>ผบE800</v>
          </cell>
          <cell r="U1167">
            <v>2565</v>
          </cell>
          <cell r="V1167" t="str">
            <v>ผบE900</v>
          </cell>
          <cell r="W1167">
            <v>2565</v>
          </cell>
          <cell r="X1167">
            <v>22</v>
          </cell>
          <cell r="Y1167">
            <v>11</v>
          </cell>
          <cell r="Z1167">
            <v>2565</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รายงานผล15/8/2567</v>
          </cell>
          <cell r="BC1167"/>
          <cell r="BD1167"/>
          <cell r="BE1167"/>
          <cell r="BF1167"/>
          <cell r="BG1167"/>
          <cell r="BH1167"/>
          <cell r="BI1167"/>
          <cell r="BJ1167"/>
          <cell r="BK1167"/>
          <cell r="BL1167"/>
          <cell r="BM1167"/>
          <cell r="BN1167"/>
          <cell r="BO1167"/>
          <cell r="BP1167"/>
          <cell r="BQ1167"/>
          <cell r="BR1167"/>
          <cell r="BS1167"/>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A1167"/>
          <cell r="CB1167">
            <v>4</v>
          </cell>
          <cell r="CC1167" t="str">
            <v>นุสบา</v>
          </cell>
          <cell r="CD1167" t="str">
            <v>นางธีธิดา มาคำ</v>
          </cell>
          <cell r="CE1167"/>
          <cell r="CF1167"/>
          <cell r="CG1167"/>
          <cell r="CH1167"/>
          <cell r="CI1167"/>
          <cell r="CJ1167"/>
          <cell r="CK1167"/>
          <cell r="CL1167">
            <v>243884</v>
          </cell>
          <cell r="CM1167"/>
          <cell r="CN1167"/>
          <cell r="CO1167"/>
        </row>
        <row r="1168">
          <cell r="B1168">
            <v>2649</v>
          </cell>
          <cell r="C1168">
            <v>1165</v>
          </cell>
          <cell r="D1168"/>
          <cell r="E1168"/>
          <cell r="F1168"/>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cell r="P1168"/>
          <cell r="Q1168"/>
          <cell r="R1168"/>
          <cell r="S1168" t="str">
            <v>แขวงเชียงใหม่</v>
          </cell>
          <cell r="T1168" t="str">
            <v>ผบE1469</v>
          </cell>
          <cell r="U1168">
            <v>2566</v>
          </cell>
          <cell r="V1168" t="str">
            <v>ผบE5007</v>
          </cell>
          <cell r="W1168">
            <v>2566</v>
          </cell>
          <cell r="X1168">
            <v>26</v>
          </cell>
          <cell r="Y1168">
            <v>6</v>
          </cell>
          <cell r="Z1168">
            <v>2566</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สืบแล้ว รายงานผล25/6/2567 สืบครั้งที่ 2 รายงานสืบวันที่ 15/8/2567</v>
          </cell>
          <cell r="BC1168"/>
          <cell r="BD1168"/>
          <cell r="BE1168"/>
          <cell r="BF1168"/>
          <cell r="BG1168"/>
          <cell r="BH1168"/>
          <cell r="BI1168"/>
          <cell r="BJ1168"/>
          <cell r="BK1168"/>
          <cell r="BL1168"/>
          <cell r="BM1168"/>
          <cell r="BN1168"/>
          <cell r="BO1168"/>
          <cell r="BP1168"/>
          <cell r="BQ1168"/>
          <cell r="BR1168"/>
          <cell r="BS1168"/>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8"/>
          <cell r="CA1168"/>
          <cell r="CB1168">
            <v>2</v>
          </cell>
          <cell r="CC1168"/>
          <cell r="CD1168" t="str">
            <v>นางสุนทรี พานิชเจริญ</v>
          </cell>
          <cell r="CE1168"/>
          <cell r="CF1168"/>
          <cell r="CG1168"/>
          <cell r="CH1168"/>
          <cell r="CI1168"/>
          <cell r="CJ1168"/>
          <cell r="CK1168"/>
          <cell r="CL1168"/>
          <cell r="CM1168"/>
          <cell r="CN1168"/>
          <cell r="CO1168"/>
        </row>
        <row r="1169">
          <cell r="B1169">
            <v>2650</v>
          </cell>
          <cell r="C1169">
            <v>1166</v>
          </cell>
          <cell r="D1169"/>
          <cell r="E1169"/>
          <cell r="F1169"/>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P1169"/>
          <cell r="Q1169"/>
          <cell r="R1169"/>
          <cell r="S1169" t="str">
            <v>แขวงเชียงใหม่</v>
          </cell>
          <cell r="T1169" t="str">
            <v>ผบE8963</v>
          </cell>
          <cell r="U1169">
            <v>2566</v>
          </cell>
          <cell r="V1169" t="str">
            <v>ผบE260</v>
          </cell>
          <cell r="W1169">
            <v>2567</v>
          </cell>
          <cell r="X1169">
            <v>16</v>
          </cell>
          <cell r="Y1169">
            <v>1</v>
          </cell>
          <cell r="Z1169">
            <v>2567</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รายงานผลสืบทรัพย์ 11/9/2567</v>
          </cell>
          <cell r="BC1169"/>
          <cell r="BD1169"/>
          <cell r="BE1169"/>
          <cell r="BF1169"/>
          <cell r="BG1169"/>
          <cell r="BH1169"/>
          <cell r="BI1169"/>
          <cell r="BJ1169"/>
          <cell r="BK1169"/>
          <cell r="BL1169"/>
          <cell r="BM1169"/>
          <cell r="BN1169"/>
          <cell r="BO1169"/>
          <cell r="BP1169"/>
          <cell r="BQ1169"/>
          <cell r="BR1169"/>
          <cell r="BS1169"/>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A1169"/>
          <cell r="CB1169"/>
          <cell r="CC1169" t="str">
            <v>วชิราภรณ์</v>
          </cell>
          <cell r="CD1169" t="str">
            <v>นางอารี เนตรคำยวง</v>
          </cell>
          <cell r="CE1169"/>
          <cell r="CF1169"/>
          <cell r="CG1169"/>
          <cell r="CH1169"/>
          <cell r="CI1169"/>
          <cell r="CJ1169"/>
          <cell r="CK1169"/>
          <cell r="CL1169">
            <v>243902</v>
          </cell>
          <cell r="CM1169"/>
          <cell r="CN1169"/>
          <cell r="CO1169"/>
        </row>
        <row r="1170">
          <cell r="B1170">
            <v>2651</v>
          </cell>
          <cell r="C1170">
            <v>1167</v>
          </cell>
          <cell r="D1170"/>
          <cell r="E1170"/>
          <cell r="F1170"/>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Q1170"/>
          <cell r="R1170"/>
          <cell r="S1170" t="str">
            <v>แขวงเชียงใหม่</v>
          </cell>
          <cell r="T1170" t="str">
            <v>ผบE8962</v>
          </cell>
          <cell r="U1170">
            <v>2566</v>
          </cell>
          <cell r="V1170" t="str">
            <v>ผบE11123</v>
          </cell>
          <cell r="W1170">
            <v>2566</v>
          </cell>
          <cell r="X1170"/>
          <cell r="Y1170"/>
          <cell r="Z1170"/>
          <cell r="AA1170">
            <v>21</v>
          </cell>
          <cell r="AB1170">
            <v>11</v>
          </cell>
          <cell r="AC1170">
            <v>2566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รายงานผลสืบทรัพย์ 11/9/2567</v>
          </cell>
          <cell r="BC1170"/>
          <cell r="BD1170"/>
          <cell r="BE1170"/>
          <cell r="BF1170"/>
          <cell r="BG1170"/>
          <cell r="BH1170"/>
          <cell r="BI1170"/>
          <cell r="BJ1170"/>
          <cell r="BK1170"/>
          <cell r="BL1170"/>
          <cell r="BM1170"/>
          <cell r="BN1170"/>
          <cell r="BO1170"/>
          <cell r="BP1170"/>
          <cell r="BQ1170"/>
          <cell r="BR1170"/>
          <cell r="BS1170"/>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A1170"/>
          <cell r="CB1170"/>
          <cell r="CC1170" t="str">
            <v>วชิราภรณ์</v>
          </cell>
          <cell r="CD1170" t="str">
            <v>นายธนัช สุวรรณโฉม</v>
          </cell>
          <cell r="CE1170"/>
          <cell r="CF1170"/>
          <cell r="CG1170"/>
          <cell r="CH1170"/>
          <cell r="CI1170"/>
          <cell r="CJ1170"/>
          <cell r="CK1170"/>
          <cell r="CL1170">
            <v>243902</v>
          </cell>
          <cell r="CM1170"/>
          <cell r="CN1170"/>
          <cell r="CO1170"/>
        </row>
        <row r="1171">
          <cell r="B1171">
            <v>2652</v>
          </cell>
          <cell r="C1171">
            <v>1803</v>
          </cell>
          <cell r="D1171"/>
          <cell r="E1171"/>
          <cell r="F1171"/>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X1171"/>
          <cell r="Y1171"/>
          <cell r="Z1171"/>
          <cell r="AA1171">
            <v>28</v>
          </cell>
          <cell r="AB1171">
            <v>1</v>
          </cell>
          <cell r="AC1171">
            <v>2563</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สืบแล้ว รายงานผลสืบ 5/7/2567</v>
          </cell>
          <cell r="BC1171"/>
          <cell r="BD1171"/>
          <cell r="BE1171"/>
          <cell r="BF1171"/>
          <cell r="BG1171"/>
          <cell r="BH1171"/>
          <cell r="BI1171"/>
          <cell r="BJ1171"/>
          <cell r="BK1171"/>
          <cell r="BL1171"/>
          <cell r="BM1171"/>
          <cell r="BN1171"/>
          <cell r="BO1171"/>
          <cell r="BP1171"/>
          <cell r="BQ1171"/>
          <cell r="BR1171"/>
          <cell r="BS1171"/>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1"/>
          <cell r="CA1171"/>
          <cell r="CB1171">
            <v>3</v>
          </cell>
          <cell r="CC1171"/>
          <cell r="CD1171" t="str">
            <v>นางสาวนฤมล พรมเทศ</v>
          </cell>
          <cell r="CE1171"/>
          <cell r="CF1171"/>
          <cell r="CG1171"/>
          <cell r="CH1171"/>
          <cell r="CI1171"/>
          <cell r="CJ1171"/>
          <cell r="CK1171"/>
          <cell r="CL1171"/>
          <cell r="CM1171"/>
          <cell r="CN1171"/>
          <cell r="CO1171"/>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P1173"/>
          <cell r="Q1173"/>
          <cell r="R1173"/>
          <cell r="S1173" t="str">
            <v>แขวงเชียงใหม่</v>
          </cell>
          <cell r="T1173" t="str">
            <v>ผบE545</v>
          </cell>
          <cell r="U1173">
            <v>2563</v>
          </cell>
          <cell r="V1173" t="str">
            <v>ผบE1066</v>
          </cell>
          <cell r="W1173">
            <v>2563</v>
          </cell>
          <cell r="X1173">
            <v>21</v>
          </cell>
          <cell r="Y1173">
            <v>9</v>
          </cell>
          <cell r="Z1173">
            <v>2563</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รายงานผลสืบทรัพย์ 10/7/2567</v>
          </cell>
          <cell r="BC1173"/>
          <cell r="BD1173"/>
          <cell r="BE1173"/>
          <cell r="BF1173"/>
          <cell r="BG1173"/>
          <cell r="BH1173"/>
          <cell r="BI1173"/>
          <cell r="BJ1173"/>
          <cell r="BK1173"/>
          <cell r="BL1173"/>
          <cell r="BM1173"/>
          <cell r="BN1173"/>
          <cell r="BO1173"/>
          <cell r="BP1173"/>
          <cell r="BQ1173"/>
          <cell r="BR1173"/>
          <cell r="BS1173"/>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A1173"/>
          <cell r="CB1173"/>
          <cell r="CC1173"/>
          <cell r="CD1173" t="str">
            <v>นายอุทัย ภู่ภักดี</v>
          </cell>
          <cell r="CE1173"/>
          <cell r="CF1173"/>
          <cell r="CG1173"/>
          <cell r="CH1173"/>
          <cell r="CI1173"/>
          <cell r="CJ1173"/>
          <cell r="CK1173"/>
          <cell r="CL1173"/>
          <cell r="CM1173"/>
          <cell r="CN1173"/>
          <cell r="CO1173"/>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O1174"/>
          <cell r="P1174"/>
          <cell r="Q1174"/>
          <cell r="R1174"/>
          <cell r="S1174" t="str">
            <v>จังหวัดเชียงใหม่</v>
          </cell>
          <cell r="T1174" t="str">
            <v>ผบ 1375</v>
          </cell>
          <cell r="U1174">
            <v>2563</v>
          </cell>
          <cell r="V1174" t="str">
            <v>ผบ 2547</v>
          </cell>
          <cell r="W1174">
            <v>2563</v>
          </cell>
          <cell r="X1174"/>
          <cell r="Y1174"/>
          <cell r="Z1174"/>
          <cell r="AA1174">
            <v>19</v>
          </cell>
          <cell r="AB1174">
            <v>10</v>
          </cell>
          <cell r="AC1174">
            <v>2563</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สืบทรัพย์ (คำสั่ง 7/6/2567) // รายงานวันที่ 17/1/2567</v>
          </cell>
          <cell r="BC1174"/>
          <cell r="BD1174"/>
          <cell r="BE1174"/>
          <cell r="BF1174"/>
          <cell r="BG1174"/>
          <cell r="BH1174"/>
          <cell r="BI1174"/>
          <cell r="BJ1174"/>
          <cell r="BK1174"/>
          <cell r="BL1174"/>
          <cell r="BM1174"/>
          <cell r="BN1174"/>
          <cell r="BO1174"/>
          <cell r="BP1174"/>
          <cell r="BQ1174"/>
          <cell r="BR1174"/>
          <cell r="BS1174"/>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4"/>
          <cell r="CA1174"/>
          <cell r="CB1174"/>
          <cell r="CC1174"/>
          <cell r="CD1174" t="str">
            <v>พ.อ.อ.หรือนายไกรธวัช วิริยะ</v>
          </cell>
          <cell r="CE1174"/>
          <cell r="CF1174"/>
          <cell r="CG1174"/>
          <cell r="CH1174"/>
          <cell r="CI1174"/>
          <cell r="CJ1174"/>
          <cell r="CK1174"/>
          <cell r="CL1174"/>
          <cell r="CM1174"/>
          <cell r="CN1174"/>
          <cell r="CO1174"/>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P1175"/>
          <cell r="Q1175"/>
          <cell r="R1175"/>
          <cell r="S1175" t="str">
            <v>แขวงเชียงใหม่</v>
          </cell>
          <cell r="T1175" t="str">
            <v>ผบE7795</v>
          </cell>
          <cell r="U1175">
            <v>2565</v>
          </cell>
          <cell r="V1175" t="str">
            <v>ผบE809</v>
          </cell>
          <cell r="W1175">
            <v>2566</v>
          </cell>
          <cell r="X1175">
            <v>7</v>
          </cell>
          <cell r="Y1175">
            <v>2</v>
          </cell>
          <cell r="Z1175">
            <v>2566</v>
          </cell>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สืบทรัพย์ (คำสั่ง 13/3/2567) // รายงานวันที่ 13/7/2567</v>
          </cell>
          <cell r="BC1175"/>
          <cell r="BD1175"/>
          <cell r="BE1175"/>
          <cell r="BF1175"/>
          <cell r="BG1175"/>
          <cell r="BH1175"/>
          <cell r="BI1175"/>
          <cell r="BJ1175"/>
          <cell r="BK1175"/>
          <cell r="BL1175"/>
          <cell r="BM1175"/>
          <cell r="BN1175"/>
          <cell r="BO1175"/>
          <cell r="BP1175"/>
          <cell r="BQ1175"/>
          <cell r="BR1175"/>
          <cell r="BS1175"/>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A1175"/>
          <cell r="CB1175">
            <v>3</v>
          </cell>
          <cell r="CC1175"/>
          <cell r="CD1175"/>
          <cell r="CE1175"/>
          <cell r="CF1175"/>
          <cell r="CG1175"/>
          <cell r="CH1175"/>
          <cell r="CI1175"/>
          <cell r="CJ1175"/>
          <cell r="CK1175"/>
          <cell r="CL1175"/>
          <cell r="CM1175"/>
          <cell r="CN1175"/>
          <cell r="CO1175"/>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Q1176"/>
          <cell r="R1176"/>
          <cell r="S1176" t="str">
            <v>แขวงเชียงดาว</v>
          </cell>
          <cell r="T1176" t="str">
            <v>ผบE871</v>
          </cell>
          <cell r="U1176">
            <v>2566</v>
          </cell>
          <cell r="V1176" t="str">
            <v>ผบE951</v>
          </cell>
          <cell r="W1176">
            <v>2566</v>
          </cell>
          <cell r="X1176">
            <v>4</v>
          </cell>
          <cell r="Y1176">
            <v>8</v>
          </cell>
          <cell r="Z1176">
            <v>2566</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13/6/2567) // รายงานวันที่ 18/7/2567</v>
          </cell>
          <cell r="BC1176"/>
          <cell r="BD1176"/>
          <cell r="BE1176"/>
          <cell r="BF1176"/>
          <cell r="BG1176"/>
          <cell r="BH1176"/>
          <cell r="BI1176"/>
          <cell r="BJ1176"/>
          <cell r="BK1176"/>
          <cell r="BL1176"/>
          <cell r="BM1176"/>
          <cell r="BN1176"/>
          <cell r="BO1176"/>
          <cell r="BP1176"/>
          <cell r="BQ1176"/>
          <cell r="BR1176"/>
          <cell r="BS1176"/>
          <cell r="BT1176" t="str">
            <v>นางสาวชุติมา ศรีนวลโครต</v>
          </cell>
          <cell r="BU1176"/>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A1176"/>
          <cell r="CB1176"/>
          <cell r="CC1176" t="str">
            <v>ลลิตา</v>
          </cell>
          <cell r="CD1176"/>
          <cell r="CE1176"/>
          <cell r="CF1176"/>
          <cell r="CG1176"/>
          <cell r="CH1176"/>
          <cell r="CI1176"/>
          <cell r="CJ1176"/>
          <cell r="CK1176"/>
          <cell r="CL1176">
            <v>243854</v>
          </cell>
          <cell r="CM1176"/>
          <cell r="CN1176"/>
          <cell r="CO1176"/>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Q1177"/>
          <cell r="R1177"/>
          <cell r="S1177" t="str">
            <v>แขวงเชียงใหม่</v>
          </cell>
          <cell r="T1177" t="str">
            <v>ผบE3554</v>
          </cell>
          <cell r="U1177">
            <v>2565</v>
          </cell>
          <cell r="V1177" t="str">
            <v>ผบE5840</v>
          </cell>
          <cell r="W1177">
            <v>2565</v>
          </cell>
          <cell r="X1177">
            <v>15</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มีคำสั่งสืบ 20/9/2565 // รายงานผลสืบทรัพย์ 23/7/2567</v>
          </cell>
          <cell r="BC1177"/>
          <cell r="BD1177"/>
          <cell r="BE1177"/>
          <cell r="BF1177"/>
          <cell r="BG1177"/>
          <cell r="BH1177"/>
          <cell r="BI1177"/>
          <cell r="BJ1177"/>
          <cell r="BK1177"/>
          <cell r="BL1177"/>
          <cell r="BM1177"/>
          <cell r="BN1177"/>
          <cell r="BO1177"/>
          <cell r="BP1177"/>
          <cell r="BQ1177"/>
          <cell r="BR1177"/>
          <cell r="BS1177"/>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A1177"/>
          <cell r="CB1177"/>
          <cell r="CC1177" t="str">
            <v>ลลิตา</v>
          </cell>
          <cell r="CD1177"/>
          <cell r="CE1177"/>
          <cell r="CF1177"/>
          <cell r="CG1177"/>
          <cell r="CH1177"/>
          <cell r="CI1177"/>
          <cell r="CJ1177"/>
          <cell r="CK1177"/>
          <cell r="CL1177">
            <v>243854</v>
          </cell>
          <cell r="CM1177"/>
          <cell r="CN1177"/>
          <cell r="CO1177"/>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O1178"/>
          <cell r="P1178"/>
          <cell r="Q1178"/>
          <cell r="R1178"/>
          <cell r="S1178" t="str">
            <v>แขวงเชียงใหม่</v>
          </cell>
          <cell r="T1178" t="str">
            <v>ผบE384</v>
          </cell>
          <cell r="U1178">
            <v>2566</v>
          </cell>
          <cell r="V1178" t="str">
            <v>ผบE2276</v>
          </cell>
          <cell r="W1178">
            <v>2566</v>
          </cell>
          <cell r="X1178"/>
          <cell r="Y1178"/>
          <cell r="Z1178"/>
          <cell r="AA1178">
            <v>24</v>
          </cell>
          <cell r="AB1178">
            <v>4</v>
          </cell>
          <cell r="AC1178">
            <v>2566</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สืบทรัพย์ (คำสั่ง 13/6/2567) // รายงานวันที่ 16/8/2567</v>
          </cell>
          <cell r="BC1178"/>
          <cell r="BD1178"/>
          <cell r="BE1178"/>
          <cell r="BF1178"/>
          <cell r="BG1178"/>
          <cell r="BH1178"/>
          <cell r="BI1178"/>
          <cell r="BJ1178"/>
          <cell r="BK1178"/>
          <cell r="BL1178"/>
          <cell r="BM1178"/>
          <cell r="BN1178"/>
          <cell r="BO1178"/>
          <cell r="BP1178"/>
          <cell r="BQ1178"/>
          <cell r="BR1178"/>
          <cell r="BS1178"/>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cell r="CA1178"/>
          <cell r="CB1178"/>
          <cell r="CC1178"/>
          <cell r="CD1178"/>
          <cell r="CE1178"/>
          <cell r="CF1178"/>
          <cell r="CG1178"/>
          <cell r="CH1178"/>
          <cell r="CI1178"/>
          <cell r="CJ1178"/>
          <cell r="CK1178"/>
          <cell r="CL1178"/>
          <cell r="CM1178"/>
          <cell r="CN1178"/>
          <cell r="CO1178"/>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cell r="P1179"/>
          <cell r="Q1179"/>
          <cell r="R1179"/>
          <cell r="S1179" t="str">
            <v>จังหวัดฮอด</v>
          </cell>
          <cell r="T1179" t="str">
            <v>ผบE794</v>
          </cell>
          <cell r="U1179">
            <v>2565</v>
          </cell>
          <cell r="V1179" t="str">
            <v>ผบE957</v>
          </cell>
          <cell r="W1179">
            <v>2565</v>
          </cell>
          <cell r="X1179">
            <v>13</v>
          </cell>
          <cell r="Y1179">
            <v>12</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 xml:space="preserve">สืบทรัพย์ (คำสั่ง 23/8/2566) // รายงานวันที่ </v>
          </cell>
          <cell r="BC1179"/>
          <cell r="BD1179"/>
          <cell r="BE1179"/>
          <cell r="BF1179"/>
          <cell r="BG1179"/>
          <cell r="BH1179"/>
          <cell r="BI1179"/>
          <cell r="BJ1179"/>
          <cell r="BK1179"/>
          <cell r="BL1179"/>
          <cell r="BM1179"/>
          <cell r="BN1179"/>
          <cell r="BO1179"/>
          <cell r="BP1179"/>
          <cell r="BQ1179"/>
          <cell r="BR1179"/>
          <cell r="BS1179"/>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cell r="CA1179"/>
          <cell r="CB1179"/>
          <cell r="CC1179"/>
          <cell r="CD1179"/>
          <cell r="CE1179"/>
          <cell r="CF1179"/>
          <cell r="CG1179"/>
          <cell r="CH1179"/>
          <cell r="CI1179"/>
          <cell r="CJ1179"/>
          <cell r="CK1179"/>
          <cell r="CL1179"/>
          <cell r="CM1179"/>
          <cell r="CN1179"/>
          <cell r="CO1179"/>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Q1180"/>
          <cell r="R1180"/>
          <cell r="S1180" t="str">
            <v>แขวงเชียงใหม่</v>
          </cell>
          <cell r="T1180" t="str">
            <v>ผบE382</v>
          </cell>
          <cell r="U1180">
            <v>2566</v>
          </cell>
          <cell r="V1180" t="str">
            <v>ผบE2268</v>
          </cell>
          <cell r="W1180">
            <v>2566</v>
          </cell>
          <cell r="X1180">
            <v>24</v>
          </cell>
          <cell r="Y1180">
            <v>4</v>
          </cell>
          <cell r="Z1180">
            <v>2566</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สืบทรัพย์ (คำสั่ง 13/6/2567) // รายงานวันที่ 16/8/2567</v>
          </cell>
          <cell r="BC1180"/>
          <cell r="BD1180"/>
          <cell r="BE1180"/>
          <cell r="BF1180"/>
          <cell r="BG1180"/>
          <cell r="BH1180"/>
          <cell r="BI1180"/>
          <cell r="BJ1180"/>
          <cell r="BK1180"/>
          <cell r="BL1180"/>
          <cell r="BM1180"/>
          <cell r="BN1180"/>
          <cell r="BO1180"/>
          <cell r="BP1180"/>
          <cell r="BQ1180"/>
          <cell r="BR1180"/>
          <cell r="BS1180"/>
          <cell r="BT1180" t="str">
            <v>นายบัณฑิต บริหาร</v>
          </cell>
          <cell r="BU1180"/>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cell r="CA1180"/>
          <cell r="CB1180"/>
          <cell r="CC1180"/>
          <cell r="CD1180"/>
          <cell r="CE1180"/>
          <cell r="CF1180"/>
          <cell r="CG1180"/>
          <cell r="CH1180"/>
          <cell r="CI1180"/>
          <cell r="CJ1180"/>
          <cell r="CK1180"/>
          <cell r="CL1180"/>
          <cell r="CM1180"/>
          <cell r="CN1180"/>
          <cell r="CO1180"/>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O1181"/>
          <cell r="P1181"/>
          <cell r="Q1181"/>
          <cell r="R1181"/>
          <cell r="S1181" t="str">
            <v>แขวงเชียงใหม่</v>
          </cell>
          <cell r="T1181" t="str">
            <v>ผบE1435</v>
          </cell>
          <cell r="U1181">
            <v>2566</v>
          </cell>
          <cell r="V1181" t="str">
            <v>ผบE3290</v>
          </cell>
          <cell r="W1181">
            <v>2566</v>
          </cell>
          <cell r="X1181"/>
          <cell r="Y1181"/>
          <cell r="Z1181"/>
          <cell r="AA1181">
            <v>16</v>
          </cell>
          <cell r="AB1181">
            <v>5</v>
          </cell>
          <cell r="AC1181">
            <v>2566</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รายงานวันที่ 22/8/2567</v>
          </cell>
          <cell r="BC1181"/>
          <cell r="BD1181"/>
          <cell r="BE1181"/>
          <cell r="BF1181"/>
          <cell r="BG1181"/>
          <cell r="BH1181"/>
          <cell r="BI1181"/>
          <cell r="BJ1181"/>
          <cell r="BK1181"/>
          <cell r="BL1181"/>
          <cell r="BM1181"/>
          <cell r="BN1181"/>
          <cell r="BO1181"/>
          <cell r="BP1181"/>
          <cell r="BQ1181"/>
          <cell r="BR1181"/>
          <cell r="BS1181"/>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1"/>
          <cell r="CA1181"/>
          <cell r="CB1181"/>
          <cell r="CC1181"/>
          <cell r="CD1181"/>
          <cell r="CE1181"/>
          <cell r="CF1181"/>
          <cell r="CG1181"/>
          <cell r="CH1181"/>
          <cell r="CI1181"/>
          <cell r="CJ1181"/>
          <cell r="CK1181"/>
          <cell r="CL1181"/>
          <cell r="CM1181"/>
          <cell r="CN1181"/>
          <cell r="CO1181"/>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O1182"/>
          <cell r="P1182"/>
          <cell r="Q1182"/>
          <cell r="R1182"/>
          <cell r="S1182" t="str">
            <v>แขวงเชียงใหม่</v>
          </cell>
          <cell r="T1182" t="str">
            <v>ผบE303</v>
          </cell>
          <cell r="U1182">
            <v>2566</v>
          </cell>
          <cell r="V1182" t="str">
            <v>ผบE3595</v>
          </cell>
          <cell r="W1182">
            <v>2566</v>
          </cell>
          <cell r="X1182">
            <v>23</v>
          </cell>
          <cell r="Y1182">
            <v>5</v>
          </cell>
          <cell r="Z1182">
            <v>2566</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สืบทรัพย์ (คำสั่ง 22/8/2566) // รายงานวันที่ 26/7/2567</v>
          </cell>
          <cell r="BC1182"/>
          <cell r="BD1182"/>
          <cell r="BE1182"/>
          <cell r="BF1182"/>
          <cell r="BG1182"/>
          <cell r="BH1182"/>
          <cell r="BI1182"/>
          <cell r="BJ1182"/>
          <cell r="BK1182"/>
          <cell r="BL1182"/>
          <cell r="BM1182"/>
          <cell r="BN1182"/>
          <cell r="BO1182"/>
          <cell r="BP1182"/>
          <cell r="BQ1182"/>
          <cell r="BR1182"/>
          <cell r="BS1182"/>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cell r="CA1182"/>
          <cell r="CB1182"/>
          <cell r="CC1182"/>
          <cell r="CD1182"/>
          <cell r="CE1182"/>
          <cell r="CF1182"/>
          <cell r="CG1182"/>
          <cell r="CH1182"/>
          <cell r="CI1182"/>
          <cell r="CJ1182"/>
          <cell r="CK1182"/>
          <cell r="CL1182"/>
          <cell r="CM1182"/>
          <cell r="CN1182"/>
          <cell r="CO1182"/>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Q1183"/>
          <cell r="R1183"/>
          <cell r="S1183" t="str">
            <v>แขวงเชียงใหม่</v>
          </cell>
          <cell r="T1183" t="str">
            <v>ผบE1889</v>
          </cell>
          <cell r="U1183">
            <v>2566</v>
          </cell>
          <cell r="V1183" t="str">
            <v>ผบE3415</v>
          </cell>
          <cell r="W1183">
            <v>2566</v>
          </cell>
          <cell r="X1183"/>
          <cell r="Y1183"/>
          <cell r="Z1183"/>
          <cell r="AA1183">
            <v>19</v>
          </cell>
          <cell r="AB1183">
            <v>5</v>
          </cell>
          <cell r="AC1183">
            <v>2566</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 xml:space="preserve"> .สืบทรัพย์ (คำสั่ง 22/8/2566) // รายงานวันที่ 16/8/2567</v>
          </cell>
          <cell r="BC1183"/>
          <cell r="BD1183"/>
          <cell r="BE1183"/>
          <cell r="BF1183"/>
          <cell r="BG1183"/>
          <cell r="BH1183"/>
          <cell r="BI1183"/>
          <cell r="BJ1183"/>
          <cell r="BK1183"/>
          <cell r="BL1183"/>
          <cell r="BM1183"/>
          <cell r="BN1183"/>
          <cell r="BO1183"/>
          <cell r="BP1183"/>
          <cell r="BQ1183"/>
          <cell r="BR1183"/>
          <cell r="BS1183"/>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3"/>
          <cell r="CA1183"/>
          <cell r="CB1183"/>
          <cell r="CC1183"/>
          <cell r="CD1183"/>
          <cell r="CE1183"/>
          <cell r="CF1183"/>
          <cell r="CG1183"/>
          <cell r="CH1183"/>
          <cell r="CI1183"/>
          <cell r="CJ1183"/>
          <cell r="CK1183"/>
          <cell r="CL1183"/>
          <cell r="CM1183"/>
          <cell r="CN1183"/>
          <cell r="CO1183"/>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O1184"/>
          <cell r="P1184"/>
          <cell r="Q1184"/>
          <cell r="R1184"/>
          <cell r="S1184" t="str">
            <v>แขวงเชียงใหม่</v>
          </cell>
          <cell r="T1184" t="str">
            <v>ผบE1891</v>
          </cell>
          <cell r="U1184">
            <v>2566</v>
          </cell>
          <cell r="V1184" t="str">
            <v>ผบE3422</v>
          </cell>
          <cell r="W1184">
            <v>2566</v>
          </cell>
          <cell r="X1184">
            <v>19</v>
          </cell>
          <cell r="Y1184">
            <v>5</v>
          </cell>
          <cell r="Z1184">
            <v>2566</v>
          </cell>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สืบทรัพย์ (คำสั่ง 22/8/2566) // รายงานวันที่ 26/7/2567</v>
          </cell>
          <cell r="BC1184"/>
          <cell r="BD1184"/>
          <cell r="BE1184"/>
          <cell r="BF1184"/>
          <cell r="BG1184"/>
          <cell r="BH1184"/>
          <cell r="BI1184"/>
          <cell r="BJ1184"/>
          <cell r="BK1184"/>
          <cell r="BL1184"/>
          <cell r="BM1184"/>
          <cell r="BN1184"/>
          <cell r="BO1184"/>
          <cell r="BP1184"/>
          <cell r="BQ1184"/>
          <cell r="BR1184"/>
          <cell r="BS1184"/>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cell r="CA1184"/>
          <cell r="CB1184"/>
          <cell r="CC1184"/>
          <cell r="CD1184"/>
          <cell r="CE1184"/>
          <cell r="CF1184"/>
          <cell r="CG1184"/>
          <cell r="CH1184"/>
          <cell r="CI1184"/>
          <cell r="CJ1184"/>
          <cell r="CK1184"/>
          <cell r="CL1184"/>
          <cell r="CM1184"/>
          <cell r="CN1184"/>
          <cell r="CO1184"/>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Q1185"/>
          <cell r="R1185"/>
          <cell r="S1185" t="str">
            <v>จังหวัดฮอด</v>
          </cell>
          <cell r="T1185" t="str">
            <v>ผบE283</v>
          </cell>
          <cell r="U1185">
            <v>2567</v>
          </cell>
          <cell r="V1185" t="str">
            <v>ผบE503</v>
          </cell>
          <cell r="W1185">
            <v>2567</v>
          </cell>
          <cell r="X1185">
            <v>28</v>
          </cell>
          <cell r="Y1185">
            <v>5</v>
          </cell>
          <cell r="Z1185">
            <v>67</v>
          </cell>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 xml:space="preserve">สืบแล้ว รายงานผลสืบ 19/9/2567 </v>
          </cell>
          <cell r="BC1185"/>
          <cell r="BD1185"/>
          <cell r="BE1185"/>
          <cell r="BF1185"/>
          <cell r="BG1185"/>
          <cell r="BH1185"/>
          <cell r="BI1185"/>
          <cell r="BJ1185"/>
          <cell r="BK1185"/>
          <cell r="BL1185" t="str">
            <v>นายดิศนัย ยาคำ</v>
          </cell>
          <cell r="BM1185">
            <v>0</v>
          </cell>
          <cell r="BN1185"/>
          <cell r="BO1185"/>
          <cell r="BP1185"/>
          <cell r="BQ1185"/>
          <cell r="BR1185"/>
          <cell r="BS1185"/>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A1185"/>
          <cell r="CB1185">
            <v>4</v>
          </cell>
          <cell r="CC1185" t="str">
            <v>นุสบา</v>
          </cell>
          <cell r="CD1185"/>
          <cell r="CE1185"/>
          <cell r="CF1185"/>
          <cell r="CG1185"/>
          <cell r="CH1185"/>
          <cell r="CI1185"/>
          <cell r="CJ1185"/>
          <cell r="CK1185"/>
          <cell r="CL1185">
            <v>243884</v>
          </cell>
          <cell r="CM1185"/>
          <cell r="CN1185"/>
          <cell r="CO1185"/>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Q1186"/>
          <cell r="R1186"/>
          <cell r="S1186" t="str">
            <v>จังหวัดฮอด</v>
          </cell>
          <cell r="T1186" t="str">
            <v>ผบE279</v>
          </cell>
          <cell r="U1186">
            <v>2567</v>
          </cell>
          <cell r="V1186" t="str">
            <v>ผบE501</v>
          </cell>
          <cell r="W1186">
            <v>2567</v>
          </cell>
          <cell r="X1186">
            <v>28</v>
          </cell>
          <cell r="Y1186">
            <v>5</v>
          </cell>
          <cell r="Z1186">
            <v>2567</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 xml:space="preserve">สืบแล้ว รายงานผลสืบ 19/9/2567 </v>
          </cell>
          <cell r="BC1186"/>
          <cell r="BD1186"/>
          <cell r="BE1186"/>
          <cell r="BF1186"/>
          <cell r="BG1186"/>
          <cell r="BH1186"/>
          <cell r="BI1186"/>
          <cell r="BJ1186"/>
          <cell r="BK1186"/>
          <cell r="BL1186" t="str">
            <v>นายสาคร  เปงติ๊บ</v>
          </cell>
          <cell r="BM1186">
            <v>0</v>
          </cell>
          <cell r="BN1186"/>
          <cell r="BO1186"/>
          <cell r="BP1186"/>
          <cell r="BQ1186"/>
          <cell r="BR1186"/>
          <cell r="BS1186"/>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A1186"/>
          <cell r="CB1186">
            <v>6</v>
          </cell>
          <cell r="CC1186" t="str">
            <v>นุสบา</v>
          </cell>
          <cell r="CD1186"/>
          <cell r="CE1186"/>
          <cell r="CF1186"/>
          <cell r="CG1186"/>
          <cell r="CH1186"/>
          <cell r="CI1186"/>
          <cell r="CJ1186"/>
          <cell r="CK1186"/>
          <cell r="CL1186">
            <v>243884</v>
          </cell>
          <cell r="CM1186"/>
          <cell r="CN1186"/>
          <cell r="CO1186"/>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ผบE280</v>
          </cell>
          <cell r="U1187">
            <v>2567</v>
          </cell>
          <cell r="V1187" t="str">
            <v>ผบE508</v>
          </cell>
          <cell r="W1187">
            <v>2567</v>
          </cell>
          <cell r="X1187">
            <v>28</v>
          </cell>
          <cell r="Y1187">
            <v>5</v>
          </cell>
          <cell r="Z1187">
            <v>2567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cell r="BD1187"/>
          <cell r="BE1187"/>
          <cell r="BF1187"/>
          <cell r="BG1187"/>
          <cell r="BH1187"/>
          <cell r="BI1187"/>
          <cell r="BJ1187"/>
          <cell r="BK1187"/>
          <cell r="BL1187" t="str">
            <v>นายสังเวียร ด้วงยศ</v>
          </cell>
          <cell r="BM1187">
            <v>0</v>
          </cell>
          <cell r="BN1187"/>
          <cell r="BO1187"/>
          <cell r="BP1187"/>
          <cell r="BQ1187"/>
          <cell r="BR1187"/>
          <cell r="BS1187"/>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A1187"/>
          <cell r="CB1187">
            <v>4</v>
          </cell>
          <cell r="CC1187" t="str">
            <v>นุสบา</v>
          </cell>
          <cell r="CD1187"/>
          <cell r="CE1187"/>
          <cell r="CF1187"/>
          <cell r="CG1187"/>
          <cell r="CH1187"/>
          <cell r="CI1187"/>
          <cell r="CJ1187"/>
          <cell r="CK1187"/>
          <cell r="CL1187">
            <v>243884</v>
          </cell>
          <cell r="CM1187"/>
          <cell r="CN1187"/>
          <cell r="CO1187"/>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ผบE281</v>
          </cell>
          <cell r="U1188">
            <v>2567</v>
          </cell>
          <cell r="V1188" t="str">
            <v>ผบE500</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cell r="BD1188"/>
          <cell r="BE1188"/>
          <cell r="BF1188"/>
          <cell r="BG1188"/>
          <cell r="BH1188"/>
          <cell r="BI1188"/>
          <cell r="BJ1188"/>
          <cell r="BK1188"/>
          <cell r="BL1188" t="str">
            <v xml:space="preserve">นายนรินทร์ ปัญญามี </v>
          </cell>
          <cell r="BM1188">
            <v>0</v>
          </cell>
          <cell r="BN1188"/>
          <cell r="BO1188"/>
          <cell r="BP1188"/>
          <cell r="BQ1188"/>
          <cell r="BR1188"/>
          <cell r="BS1188"/>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A1188"/>
          <cell r="CB1188">
            <v>6</v>
          </cell>
          <cell r="CC1188" t="str">
            <v>นุสบา</v>
          </cell>
          <cell r="CD1188"/>
          <cell r="CE1188"/>
          <cell r="CF1188"/>
          <cell r="CG1188"/>
          <cell r="CH1188"/>
          <cell r="CI1188"/>
          <cell r="CJ1188"/>
          <cell r="CK1188"/>
          <cell r="CL1188">
            <v>243884</v>
          </cell>
          <cell r="CM1188"/>
          <cell r="CN1188"/>
          <cell r="CO1188"/>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ผบE282</v>
          </cell>
          <cell r="U1189">
            <v>2567</v>
          </cell>
          <cell r="V1189" t="str">
            <v>ผบE504</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cell r="BD1189"/>
          <cell r="BE1189"/>
          <cell r="BF1189"/>
          <cell r="BG1189"/>
          <cell r="BH1189"/>
          <cell r="BI1189"/>
          <cell r="BJ1189"/>
          <cell r="BK1189"/>
          <cell r="BL1189" t="str">
            <v>นายพิเชษฐ ตาติ๊บ</v>
          </cell>
          <cell r="BM1189">
            <v>0</v>
          </cell>
          <cell r="BN1189"/>
          <cell r="BO1189"/>
          <cell r="BP1189"/>
          <cell r="BQ1189"/>
          <cell r="BR1189"/>
          <cell r="BS1189"/>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A1189"/>
          <cell r="CB1189">
            <v>4</v>
          </cell>
          <cell r="CC1189" t="str">
            <v>นุสบา</v>
          </cell>
          <cell r="CD1189"/>
          <cell r="CE1189"/>
          <cell r="CF1189"/>
          <cell r="CG1189"/>
          <cell r="CH1189"/>
          <cell r="CI1189"/>
          <cell r="CJ1189"/>
          <cell r="CK1189"/>
          <cell r="CL1189">
            <v>243884</v>
          </cell>
          <cell r="CM1189"/>
          <cell r="CN1189"/>
          <cell r="CO1189"/>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รายงานผลสืบทรัพย์ 22/8/2567</v>
          </cell>
          <cell r="BC1190"/>
          <cell r="BD1190"/>
          <cell r="BE1190"/>
          <cell r="BF1190"/>
          <cell r="BG1190"/>
          <cell r="BH1190"/>
          <cell r="BI1190"/>
          <cell r="BJ1190"/>
          <cell r="BK1190"/>
          <cell r="BL1190" t="str">
            <v>นางกัลยา สุนะ</v>
          </cell>
          <cell r="BM1190">
            <v>0</v>
          </cell>
          <cell r="BN1190"/>
          <cell r="BO1190"/>
          <cell r="BP1190"/>
          <cell r="BQ1190"/>
          <cell r="BR1190"/>
          <cell r="BS1190"/>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A1190"/>
          <cell r="CB1190"/>
          <cell r="CC1190" t="str">
            <v>วชิราภรณ์</v>
          </cell>
          <cell r="CD1190"/>
          <cell r="CE1190"/>
          <cell r="CF1190"/>
          <cell r="CG1190"/>
          <cell r="CH1190"/>
          <cell r="CI1190"/>
          <cell r="CJ1190"/>
          <cell r="CK1190"/>
          <cell r="CL1190">
            <v>243852</v>
          </cell>
          <cell r="CM1190"/>
          <cell r="CN1190"/>
          <cell r="CO1190"/>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K1191"/>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รายงานผลสืบทรัพย์ 22/8/2567</v>
          </cell>
          <cell r="BC1191"/>
          <cell r="BD1191"/>
          <cell r="BE1191"/>
          <cell r="BF1191"/>
          <cell r="BG1191"/>
          <cell r="BH1191"/>
          <cell r="BI1191"/>
          <cell r="BJ1191"/>
          <cell r="BK1191"/>
          <cell r="BL1191" t="str">
            <v>นายอติพัทธ์ สวนอินทร์</v>
          </cell>
          <cell r="BM1191">
            <v>0</v>
          </cell>
          <cell r="BN1191"/>
          <cell r="BO1191"/>
          <cell r="BP1191"/>
          <cell r="BQ1191"/>
          <cell r="BR1191"/>
          <cell r="BS1191"/>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A1191"/>
          <cell r="CB1191"/>
          <cell r="CC1191" t="str">
            <v>วชิราภรณ์</v>
          </cell>
          <cell r="CD1191"/>
          <cell r="CE1191"/>
          <cell r="CF1191"/>
          <cell r="CG1191"/>
          <cell r="CH1191"/>
          <cell r="CI1191"/>
          <cell r="CJ1191"/>
          <cell r="CK1191"/>
          <cell r="CL1191">
            <v>243852</v>
          </cell>
          <cell r="CM1191"/>
          <cell r="CN1191"/>
          <cell r="CO1191"/>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K1192"/>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cell r="R1192"/>
          <cell r="S1192" t="str">
            <v>จังหวัดฝาง</v>
          </cell>
          <cell r="T1192" t="str">
            <v>ผบE370</v>
          </cell>
          <cell r="U1192">
            <v>2567</v>
          </cell>
          <cell r="V1192" t="str">
            <v>ผบE490</v>
          </cell>
          <cell r="W1192">
            <v>2567</v>
          </cell>
          <cell r="X1192">
            <v>20</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13/8/2567</v>
          </cell>
          <cell r="BC1192"/>
          <cell r="BD1192"/>
          <cell r="BE1192"/>
          <cell r="BF1192"/>
          <cell r="BG1192"/>
          <cell r="BH1192"/>
          <cell r="BI1192"/>
          <cell r="BJ1192"/>
          <cell r="BK1192"/>
          <cell r="BL1192" t="str">
            <v>นางสม กันทะวัง</v>
          </cell>
          <cell r="BM1192">
            <v>0</v>
          </cell>
          <cell r="BN1192"/>
          <cell r="BO1192"/>
          <cell r="BP1192"/>
          <cell r="BQ1192"/>
          <cell r="BR1192"/>
          <cell r="BS1192"/>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A1192"/>
          <cell r="CB1192"/>
          <cell r="CC1192" t="str">
            <v>วชิราภรณ์</v>
          </cell>
          <cell r="CD1192"/>
          <cell r="CE1192"/>
          <cell r="CF1192"/>
          <cell r="CG1192"/>
          <cell r="CH1192"/>
          <cell r="CI1192"/>
          <cell r="CJ1192"/>
          <cell r="CK1192"/>
          <cell r="CL1192">
            <v>243852</v>
          </cell>
          <cell r="CM1192"/>
          <cell r="CN1192"/>
          <cell r="CO1192"/>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K1193"/>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22/8/2567</v>
          </cell>
          <cell r="BC1193"/>
          <cell r="BD1193"/>
          <cell r="BE1193"/>
          <cell r="BF1193"/>
          <cell r="BG1193"/>
          <cell r="BH1193"/>
          <cell r="BI1193"/>
          <cell r="BJ1193"/>
          <cell r="BK1193"/>
          <cell r="BL1193"/>
          <cell r="BM1193"/>
          <cell r="BN1193"/>
          <cell r="BO1193"/>
          <cell r="BP1193"/>
          <cell r="BQ1193"/>
          <cell r="BR1193"/>
          <cell r="BS1193"/>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A1193"/>
          <cell r="CB1193"/>
          <cell r="CC1193" t="str">
            <v>วชิราภรณ์</v>
          </cell>
          <cell r="CD1193"/>
          <cell r="CE1193"/>
          <cell r="CF1193"/>
          <cell r="CG1193"/>
          <cell r="CH1193"/>
          <cell r="CI1193"/>
          <cell r="CJ1193"/>
          <cell r="CK1193"/>
          <cell r="CL1193">
            <v>243852</v>
          </cell>
          <cell r="CM1193"/>
          <cell r="CN1193"/>
          <cell r="CO1193"/>
        </row>
        <row r="1194">
          <cell r="B1194">
            <v>2678</v>
          </cell>
          <cell r="C1194">
            <v>1192</v>
          </cell>
          <cell r="D1194">
            <v>9</v>
          </cell>
          <cell r="E1194">
            <v>7</v>
          </cell>
          <cell r="F1194">
            <v>2567</v>
          </cell>
          <cell r="G1194">
            <v>800027168759</v>
          </cell>
          <cell r="H1194" t="str">
            <v>นาง</v>
          </cell>
          <cell r="I1194" t="str">
            <v>จารุณีย์</v>
          </cell>
          <cell r="J1194" t="str">
            <v>บัวชุ่ม</v>
          </cell>
          <cell r="K1194"/>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22/8/2567</v>
          </cell>
          <cell r="BC1194"/>
          <cell r="BD1194"/>
          <cell r="BE1194"/>
          <cell r="BF1194"/>
          <cell r="BG1194"/>
          <cell r="BH1194"/>
          <cell r="BI1194"/>
          <cell r="BJ1194"/>
          <cell r="BK1194"/>
          <cell r="BL1194" t="str">
            <v>นางจารุณีย์ บัวชุ่ม</v>
          </cell>
          <cell r="BM1194">
            <v>0</v>
          </cell>
          <cell r="BN1194"/>
          <cell r="BO1194"/>
          <cell r="BP1194"/>
          <cell r="BQ1194"/>
          <cell r="BR1194"/>
          <cell r="BS1194"/>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A1194"/>
          <cell r="CB1194"/>
          <cell r="CC1194" t="str">
            <v>วชิราภรณ์</v>
          </cell>
          <cell r="CD1194"/>
          <cell r="CE1194"/>
          <cell r="CF1194"/>
          <cell r="CG1194"/>
          <cell r="CH1194"/>
          <cell r="CI1194"/>
          <cell r="CJ1194"/>
          <cell r="CK1194"/>
          <cell r="CL1194">
            <v>243852</v>
          </cell>
          <cell r="CM1194"/>
          <cell r="CN1194"/>
          <cell r="CO1194"/>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P1195"/>
          <cell r="Q1195"/>
          <cell r="R1195"/>
          <cell r="S1195" t="str">
            <v>แขวงเชียงใหม่</v>
          </cell>
          <cell r="T1195" t="str">
            <v>ผบ.885</v>
          </cell>
          <cell r="U1195">
            <v>2565</v>
          </cell>
          <cell r="V1195" t="str">
            <v>ผบ.1396</v>
          </cell>
          <cell r="W1195">
            <v>2565</v>
          </cell>
          <cell r="X1195">
            <v>29</v>
          </cell>
          <cell r="Y1195">
            <v>8</v>
          </cell>
          <cell r="Z1195">
            <v>2565</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cell r="BD1195"/>
          <cell r="BE1195"/>
          <cell r="BF1195"/>
          <cell r="BG1195"/>
          <cell r="BH1195"/>
          <cell r="BI1195"/>
          <cell r="BJ1195"/>
          <cell r="BK1195"/>
          <cell r="BL1195"/>
          <cell r="BM1195"/>
          <cell r="BN1195"/>
          <cell r="BO1195"/>
          <cell r="BP1195"/>
          <cell r="BQ1195"/>
          <cell r="BR1195"/>
          <cell r="BS1195"/>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A1195"/>
          <cell r="CB1195"/>
          <cell r="CC1195" t="str">
            <v>วชิราภรณ์</v>
          </cell>
          <cell r="CD1195"/>
          <cell r="CE1195"/>
          <cell r="CF1195"/>
          <cell r="CG1195"/>
          <cell r="CH1195"/>
          <cell r="CI1195"/>
          <cell r="CJ1195"/>
          <cell r="CK1195"/>
          <cell r="CL1195">
            <v>243852</v>
          </cell>
          <cell r="CM1195"/>
          <cell r="CN1195"/>
          <cell r="CO1195"/>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K1196"/>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Q1196"/>
          <cell r="R1196"/>
          <cell r="S1196" t="str">
            <v>แขวงเชียงใหม่</v>
          </cell>
          <cell r="T1196" t="str">
            <v>ผบE7796</v>
          </cell>
          <cell r="U1196">
            <v>2565</v>
          </cell>
          <cell r="V1196" t="str">
            <v>ผบE1681</v>
          </cell>
          <cell r="W1196">
            <v>2566</v>
          </cell>
          <cell r="X1196"/>
          <cell r="Y1196"/>
          <cell r="Z1196"/>
          <cell r="AA1196">
            <v>7</v>
          </cell>
          <cell r="AB1196">
            <v>3</v>
          </cell>
          <cell r="AC1196">
            <v>2566</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11/9/2567</v>
          </cell>
          <cell r="BC1196"/>
          <cell r="BD1196"/>
          <cell r="BE1196"/>
          <cell r="BF1196"/>
          <cell r="BG1196"/>
          <cell r="BH1196"/>
          <cell r="BI1196"/>
          <cell r="BJ1196"/>
          <cell r="BK1196"/>
          <cell r="BL1196"/>
          <cell r="BM1196"/>
          <cell r="BN1196"/>
          <cell r="BO1196"/>
          <cell r="BP1196"/>
          <cell r="BQ1196"/>
          <cell r="BR1196"/>
          <cell r="BS1196"/>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A1196"/>
          <cell r="CB1196"/>
          <cell r="CC1196" t="str">
            <v>วชิราภรณ์</v>
          </cell>
          <cell r="CD1196"/>
          <cell r="CE1196"/>
          <cell r="CF1196"/>
          <cell r="CG1196"/>
          <cell r="CH1196"/>
          <cell r="CI1196"/>
          <cell r="CJ1196"/>
          <cell r="CK1196"/>
          <cell r="CL1196">
            <v>243902</v>
          </cell>
          <cell r="CM1196"/>
          <cell r="CN1196"/>
          <cell r="CO1196"/>
        </row>
        <row r="1197">
          <cell r="B1197">
            <v>2683</v>
          </cell>
          <cell r="C1197">
            <v>1195</v>
          </cell>
          <cell r="D1197"/>
          <cell r="E1197"/>
          <cell r="F1197"/>
          <cell r="G1197">
            <v>800052585208</v>
          </cell>
          <cell r="H1197" t="str">
            <v>นางสาว</v>
          </cell>
          <cell r="I1197" t="str">
            <v xml:space="preserve">อณัฐพร </v>
          </cell>
          <cell r="J1197" t="str">
            <v>พึ่งแย้ม</v>
          </cell>
          <cell r="K1197"/>
          <cell r="L1197" t="str">
            <v>บวกครกหลวง</v>
          </cell>
          <cell r="M1197" t="str">
            <v>เชียงใหม่ 3</v>
          </cell>
          <cell r="N1197">
            <v>8</v>
          </cell>
          <cell r="O1197" t="str">
            <v>สินเชื่อเคหะ</v>
          </cell>
          <cell r="P1197" t="str">
            <v>1.บุคคลค้ำประกัน</v>
          </cell>
          <cell r="Q1197"/>
          <cell r="R1197"/>
          <cell r="S1197" t="str">
            <v>จังหวัดเชียงใหม่</v>
          </cell>
          <cell r="T1197" t="str">
            <v>ผบ1498</v>
          </cell>
          <cell r="U1197">
            <v>2562</v>
          </cell>
          <cell r="V1197" t="str">
            <v>ผบ1961</v>
          </cell>
          <cell r="W1197">
            <v>2562</v>
          </cell>
          <cell r="X1197">
            <v>16</v>
          </cell>
          <cell r="Y1197">
            <v>9</v>
          </cell>
          <cell r="Z1197">
            <v>2562</v>
          </cell>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รายงานสืบทรัพย์ 11/11/2567</v>
          </cell>
          <cell r="BC1197"/>
          <cell r="BD1197"/>
          <cell r="BE1197"/>
          <cell r="BF1197"/>
          <cell r="BG1197"/>
          <cell r="BH1197"/>
          <cell r="BI1197"/>
          <cell r="BJ1197"/>
          <cell r="BK1197"/>
          <cell r="BL1197"/>
          <cell r="BM1197"/>
          <cell r="BN1197"/>
          <cell r="BO1197"/>
          <cell r="BP1197"/>
          <cell r="BQ1197"/>
          <cell r="BR1197"/>
          <cell r="BS1197"/>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A1197"/>
          <cell r="CB1197"/>
          <cell r="CC1197" t="str">
            <v>ปฏิยุทธ์</v>
          </cell>
          <cell r="CD1197"/>
          <cell r="CE1197"/>
          <cell r="CF1197"/>
          <cell r="CG1197"/>
          <cell r="CH1197"/>
          <cell r="CI1197"/>
          <cell r="CJ1197"/>
          <cell r="CK1197"/>
          <cell r="CL1197"/>
          <cell r="CM1197"/>
          <cell r="CN1197"/>
          <cell r="CO1197"/>
        </row>
        <row r="1198">
          <cell r="B1198">
            <v>2684</v>
          </cell>
          <cell r="C1198">
            <v>1196</v>
          </cell>
          <cell r="D1198"/>
          <cell r="E1198"/>
          <cell r="F1198"/>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Q1198"/>
          <cell r="R1198"/>
          <cell r="S1198" t="str">
            <v>จังหวัดฝาง</v>
          </cell>
          <cell r="T1198" t="str">
            <v>ผบE36</v>
          </cell>
          <cell r="U1198">
            <v>2566</v>
          </cell>
          <cell r="V1198" t="str">
            <v>ผบE382</v>
          </cell>
          <cell r="W1198">
            <v>2566</v>
          </cell>
          <cell r="X1198">
            <v>20</v>
          </cell>
          <cell r="Y1198">
            <v>4</v>
          </cell>
          <cell r="Z1198">
            <v>2566</v>
          </cell>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สืบทรัพย์ (คำสั่ง 22/8/2566) // รายงานวันที่ 25/9/67</v>
          </cell>
          <cell r="BC1198"/>
          <cell r="BD1198"/>
          <cell r="BE1198"/>
          <cell r="BF1198"/>
          <cell r="BG1198"/>
          <cell r="BH1198"/>
          <cell r="BI1198"/>
          <cell r="BJ1198"/>
          <cell r="BK1198"/>
          <cell r="BL1198"/>
          <cell r="BM1198"/>
          <cell r="BN1198"/>
          <cell r="BO1198"/>
          <cell r="BP1198"/>
          <cell r="BQ1198"/>
          <cell r="BR1198"/>
          <cell r="BS1198"/>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A1198"/>
          <cell r="CB1198"/>
          <cell r="CC1198" t="str">
            <v>ปฏิยุทธ์</v>
          </cell>
          <cell r="CD1198"/>
          <cell r="CE1198"/>
          <cell r="CF1198"/>
          <cell r="CG1198"/>
          <cell r="CH1198"/>
          <cell r="CI1198"/>
          <cell r="CJ1198"/>
          <cell r="CK1198"/>
          <cell r="CL1198"/>
          <cell r="CM1198"/>
          <cell r="CN1198"/>
          <cell r="CO1198"/>
        </row>
        <row r="1199">
          <cell r="B1199">
            <v>2685</v>
          </cell>
          <cell r="C1199">
            <v>1197</v>
          </cell>
          <cell r="D1199"/>
          <cell r="E1199"/>
          <cell r="F1199"/>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Q1199"/>
          <cell r="R1199"/>
          <cell r="S1199" t="str">
            <v>แขวงเชียงใหม่</v>
          </cell>
          <cell r="T1199" t="str">
            <v>ผบE1897</v>
          </cell>
          <cell r="U1199">
            <v>2566</v>
          </cell>
          <cell r="V1199" t="str">
            <v>ผบE3412</v>
          </cell>
          <cell r="W1199">
            <v>2566</v>
          </cell>
          <cell r="X1199">
            <v>19</v>
          </cell>
          <cell r="Y1199">
            <v>5</v>
          </cell>
          <cell r="Z1199">
            <v>2566</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cell r="BC1199"/>
          <cell r="BD1199"/>
          <cell r="BE1199"/>
          <cell r="BF1199"/>
          <cell r="BG1199"/>
          <cell r="BH1199"/>
          <cell r="BI1199"/>
          <cell r="BJ1199"/>
          <cell r="BK1199"/>
          <cell r="BL1199"/>
          <cell r="BM1199"/>
          <cell r="BN1199"/>
          <cell r="BO1199"/>
          <cell r="BP1199"/>
          <cell r="BQ1199"/>
          <cell r="BR1199"/>
          <cell r="BS1199"/>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A1199"/>
          <cell r="CB1199"/>
          <cell r="CC1199" t="str">
            <v>ปฏิยุทธ์</v>
          </cell>
          <cell r="CD1199"/>
          <cell r="CE1199"/>
          <cell r="CF1199"/>
          <cell r="CG1199"/>
          <cell r="CH1199"/>
          <cell r="CI1199"/>
          <cell r="CJ1199"/>
          <cell r="CK1199"/>
          <cell r="CL1199"/>
          <cell r="CM1199"/>
          <cell r="CN1199"/>
          <cell r="CO1199"/>
        </row>
        <row r="1200">
          <cell r="B1200">
            <v>2686</v>
          </cell>
          <cell r="C1200">
            <v>1198</v>
          </cell>
          <cell r="D1200"/>
          <cell r="E1200"/>
          <cell r="F1200"/>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O1200"/>
          <cell r="P1200" t="str">
            <v>1.บุคคลค้ำประกัน</v>
          </cell>
          <cell r="Q1200"/>
          <cell r="R1200"/>
          <cell r="S1200" t="str">
            <v>แขวงเชียงใหม่</v>
          </cell>
          <cell r="T1200" t="str">
            <v>ผบE1896</v>
          </cell>
          <cell r="U1200">
            <v>2566</v>
          </cell>
          <cell r="V1200" t="str">
            <v>ผบE3372</v>
          </cell>
          <cell r="W1200">
            <v>2566</v>
          </cell>
          <cell r="X1200">
            <v>19</v>
          </cell>
          <cell r="Y1200">
            <v>5</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cell r="BD1200"/>
          <cell r="BE1200"/>
          <cell r="BF1200"/>
          <cell r="BG1200"/>
          <cell r="BH1200"/>
          <cell r="BI1200"/>
          <cell r="BJ1200"/>
          <cell r="BK1200"/>
          <cell r="BL1200"/>
          <cell r="BM1200"/>
          <cell r="BN1200"/>
          <cell r="BO1200"/>
          <cell r="BP1200"/>
          <cell r="BQ1200"/>
          <cell r="BR1200"/>
          <cell r="BS1200"/>
          <cell r="BT1200" t="str">
            <v>นางสาวอรพิน บุญสม</v>
          </cell>
          <cell r="BU1200">
            <v>0</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2687</v>
          </cell>
          <cell r="C1201">
            <v>1199</v>
          </cell>
          <cell r="D1201"/>
          <cell r="E1201"/>
          <cell r="F1201"/>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Q1201"/>
          <cell r="R1201"/>
          <cell r="S1201" t="str">
            <v>แขวงเชียงใหม่</v>
          </cell>
          <cell r="T1201" t="str">
            <v>ผบE1432</v>
          </cell>
          <cell r="U1201">
            <v>2566</v>
          </cell>
          <cell r="V1201" t="str">
            <v xml:space="preserve">  ผบE3295</v>
          </cell>
          <cell r="W1201">
            <v>2566</v>
          </cell>
          <cell r="X1201">
            <v>16</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(คำสั่ง 22/8/2566) // รายงานวันที่ 25/9/67</v>
          </cell>
          <cell r="BC1201"/>
          <cell r="BD1201"/>
          <cell r="BE1201"/>
          <cell r="BF1201"/>
          <cell r="BG1201"/>
          <cell r="BH1201"/>
          <cell r="BI1201"/>
          <cell r="BJ1201"/>
          <cell r="BK1201"/>
          <cell r="BL1201"/>
          <cell r="BM1201"/>
          <cell r="BN1201"/>
          <cell r="BO1201"/>
          <cell r="BP1201"/>
          <cell r="BQ1201"/>
          <cell r="BR1201"/>
          <cell r="BS1201"/>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A1201"/>
          <cell r="CB1201"/>
          <cell r="CC1201" t="str">
            <v>ปฏิยุทธ์</v>
          </cell>
          <cell r="CD1201"/>
          <cell r="CE1201"/>
          <cell r="CF1201"/>
          <cell r="CG1201"/>
          <cell r="CH1201"/>
          <cell r="CI1201"/>
          <cell r="CJ1201"/>
          <cell r="CK1201"/>
          <cell r="CL1201"/>
          <cell r="CM1201"/>
          <cell r="CN1201"/>
          <cell r="CO1201"/>
        </row>
        <row r="1202">
          <cell r="B1202">
            <v>2688</v>
          </cell>
          <cell r="C1202">
            <v>1200</v>
          </cell>
          <cell r="D1202"/>
          <cell r="E1202"/>
          <cell r="F1202"/>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Q1202"/>
          <cell r="R1202"/>
          <cell r="S1202" t="str">
            <v>แขวงเชียงใหม่</v>
          </cell>
          <cell r="T1202" t="str">
            <v>ผบE1890</v>
          </cell>
          <cell r="U1202">
            <v>2566</v>
          </cell>
          <cell r="V1202" t="str">
            <v>ผบE3417</v>
          </cell>
          <cell r="W1202">
            <v>2566</v>
          </cell>
          <cell r="X1202"/>
          <cell r="Y1202"/>
          <cell r="Z1202"/>
          <cell r="AA1202">
            <v>19</v>
          </cell>
          <cell r="AB1202">
            <v>5</v>
          </cell>
          <cell r="AC1202">
            <v>2566</v>
          </cell>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cell r="BC1202"/>
          <cell r="BD1202"/>
          <cell r="BE1202"/>
          <cell r="BF1202"/>
          <cell r="BG1202"/>
          <cell r="BH1202"/>
          <cell r="BI1202"/>
          <cell r="BJ1202"/>
          <cell r="BK1202"/>
          <cell r="BL1202"/>
          <cell r="BM1202"/>
          <cell r="BN1202"/>
          <cell r="BO1202"/>
          <cell r="BP1202"/>
          <cell r="BQ1202"/>
          <cell r="BR1202"/>
          <cell r="BS1202"/>
          <cell r="BT1202" t="str">
            <v>นางสาวสาวิตรี หน่ออุ่น</v>
          </cell>
          <cell r="BU1202">
            <v>0</v>
          </cell>
          <cell r="BV1202"/>
          <cell r="BW1202" t="str">
            <v>จำเลยที่ 1
คู่สมรสจำเลยที่ 1
จำเลยที่ 2
คู่สมรสจำเลยที่ 2
จำเลยที่ 3</v>
          </cell>
          <cell r="BX1202"/>
          <cell r="BY1202" t="e">
            <v>#NAME?</v>
          </cell>
          <cell r="BZ1202" t="str">
            <v>ไม่พบ</v>
          </cell>
          <cell r="CA1202"/>
          <cell r="CB1202"/>
          <cell r="CC1202" t="str">
            <v>ปฏิยุทธ์</v>
          </cell>
          <cell r="CD1202"/>
          <cell r="CE1202"/>
          <cell r="CF1202"/>
          <cell r="CG1202"/>
          <cell r="CH1202"/>
          <cell r="CI1202"/>
          <cell r="CJ1202"/>
          <cell r="CK1202"/>
          <cell r="CL1202"/>
          <cell r="CM1202"/>
          <cell r="CN1202"/>
          <cell r="CO1202"/>
        </row>
        <row r="1203">
          <cell r="B1203">
            <v>2689</v>
          </cell>
          <cell r="C1203">
            <v>1201</v>
          </cell>
          <cell r="D1203"/>
          <cell r="E1203"/>
          <cell r="F1203"/>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จังหวัดฮอด</v>
          </cell>
          <cell r="T1203" t="str">
            <v>ผบE211</v>
          </cell>
          <cell r="U1203">
            <v>2566</v>
          </cell>
          <cell r="V1203" t="str">
            <v>ผบE567</v>
          </cell>
          <cell r="W1203">
            <v>2566</v>
          </cell>
          <cell r="X1203"/>
          <cell r="Y1203"/>
          <cell r="Z1203"/>
          <cell r="AA1203">
            <v>1</v>
          </cell>
          <cell r="AB1203">
            <v>6</v>
          </cell>
          <cell r="AC1203">
            <v>2566</v>
          </cell>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cell r="BC1203"/>
          <cell r="BD1203"/>
          <cell r="BE1203"/>
          <cell r="BF1203"/>
          <cell r="BG1203"/>
          <cell r="BH1203"/>
          <cell r="BI1203"/>
          <cell r="BJ1203"/>
          <cell r="BK1203"/>
          <cell r="BL1203"/>
          <cell r="BM1203"/>
          <cell r="BN1203"/>
          <cell r="BO1203"/>
          <cell r="BP1203"/>
          <cell r="BQ1203"/>
          <cell r="BR1203"/>
          <cell r="BS1203"/>
          <cell r="BT1203" t="str">
            <v>นายสามารถ อ่อนเสาร์</v>
          </cell>
          <cell r="BU1203">
            <v>0</v>
          </cell>
          <cell r="BV1203"/>
          <cell r="BW1203" t="str">
            <v>จำเลยที่ 1
จำเลยที่ 2
จำเลยที่ 3</v>
          </cell>
          <cell r="BX1203"/>
          <cell r="BY1203" t="e">
            <v>#NAME?</v>
          </cell>
          <cell r="BZ1203" t="str">
            <v>ไม่พบ</v>
          </cell>
          <cell r="CA1203"/>
          <cell r="CB1203"/>
          <cell r="CC1203" t="str">
            <v>ปฏิยุทธ์</v>
          </cell>
          <cell r="CD1203"/>
          <cell r="CE1203"/>
          <cell r="CF1203"/>
          <cell r="CG1203"/>
          <cell r="CH1203"/>
          <cell r="CI1203"/>
          <cell r="CJ1203"/>
          <cell r="CK1203"/>
          <cell r="CL1203"/>
          <cell r="CM1203"/>
          <cell r="CN1203"/>
          <cell r="CO1203"/>
        </row>
        <row r="1204">
          <cell r="B1204">
            <v>2690</v>
          </cell>
          <cell r="C1204">
            <v>1202</v>
          </cell>
          <cell r="D1204"/>
          <cell r="E1204"/>
          <cell r="F1204"/>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แขวงเชียงใหม่</v>
          </cell>
          <cell r="T1204" t="str">
            <v>ผบE1888</v>
          </cell>
          <cell r="U1204">
            <v>2566</v>
          </cell>
          <cell r="V1204" t="str">
            <v>ผบE3421</v>
          </cell>
          <cell r="W1204">
            <v>2566</v>
          </cell>
          <cell r="X1204">
            <v>19</v>
          </cell>
          <cell r="Y1204">
            <v>5</v>
          </cell>
          <cell r="Z1204">
            <v>2566</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22/8/2566) // รายงานวันที่ 25/9/67</v>
          </cell>
          <cell r="BC1204"/>
          <cell r="BD1204"/>
          <cell r="BE1204"/>
          <cell r="BF1204"/>
          <cell r="BG1204"/>
          <cell r="BH1204"/>
          <cell r="BI1204"/>
          <cell r="BJ1204"/>
          <cell r="BK1204"/>
          <cell r="BL1204"/>
          <cell r="BM1204"/>
          <cell r="BN1204"/>
          <cell r="BO1204"/>
          <cell r="BP1204"/>
          <cell r="BQ1204"/>
          <cell r="BR1204"/>
          <cell r="BS1204"/>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A1204"/>
          <cell r="CB1204"/>
          <cell r="CC1204" t="str">
            <v>ปฏิยุทธ์</v>
          </cell>
          <cell r="CD1204"/>
          <cell r="CE1204"/>
          <cell r="CF1204"/>
          <cell r="CG1204"/>
          <cell r="CH1204"/>
          <cell r="CI1204"/>
          <cell r="CJ1204"/>
          <cell r="CK1204"/>
          <cell r="CL1204"/>
          <cell r="CM1204"/>
          <cell r="CN1204"/>
          <cell r="CO1204"/>
        </row>
        <row r="1205">
          <cell r="B1205">
            <v>2691</v>
          </cell>
          <cell r="C1205">
            <v>1203</v>
          </cell>
          <cell r="D1205"/>
          <cell r="E1205"/>
          <cell r="F1205"/>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แขวงเชียงใหม่</v>
          </cell>
          <cell r="T1205" t="str">
            <v>ผบE322</v>
          </cell>
          <cell r="U1205">
            <v>2566</v>
          </cell>
          <cell r="V1205" t="str">
            <v>ผบE2297</v>
          </cell>
          <cell r="W1205">
            <v>2566</v>
          </cell>
          <cell r="X1205">
            <v>24</v>
          </cell>
          <cell r="Y1205">
            <v>4</v>
          </cell>
          <cell r="Z1205">
            <v>2566</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cell r="BJ1205"/>
          <cell r="BK1205"/>
          <cell r="BL1205"/>
          <cell r="BM1205"/>
          <cell r="BN1205"/>
          <cell r="BO1205"/>
          <cell r="BP1205"/>
          <cell r="BQ1205"/>
          <cell r="BR1205"/>
          <cell r="BS1205"/>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A1205"/>
          <cell r="CB1205"/>
          <cell r="CC1205" t="str">
            <v>ปฏิยุทธ์</v>
          </cell>
          <cell r="CD1205"/>
          <cell r="CE1205"/>
          <cell r="CF1205"/>
          <cell r="CG1205"/>
          <cell r="CH1205"/>
          <cell r="CI1205"/>
          <cell r="CJ1205"/>
          <cell r="CK1205"/>
          <cell r="CL1205"/>
          <cell r="CM1205"/>
          <cell r="CN1205"/>
          <cell r="CO1205"/>
        </row>
        <row r="1206">
          <cell r="B1206">
            <v>2692</v>
          </cell>
          <cell r="C1206">
            <v>1204</v>
          </cell>
          <cell r="D1206"/>
          <cell r="E1206"/>
          <cell r="F1206"/>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จังหวัดลำพูน</v>
          </cell>
          <cell r="T1206" t="str">
            <v>ผบE545</v>
          </cell>
          <cell r="U1206">
            <v>2566</v>
          </cell>
          <cell r="V1206" t="str">
            <v>ผบE1153</v>
          </cell>
          <cell r="W1206">
            <v>2566</v>
          </cell>
          <cell r="X1206">
            <v>1</v>
          </cell>
          <cell r="Y1206">
            <v>5</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22/8/2566) // รายงานวันที่ 25/9/67</v>
          </cell>
          <cell r="BC1206"/>
          <cell r="BD1206"/>
          <cell r="BE1206"/>
          <cell r="BF1206"/>
          <cell r="BG1206"/>
          <cell r="BH1206"/>
          <cell r="BI1206"/>
          <cell r="BJ1206"/>
          <cell r="BK1206"/>
          <cell r="BL1206"/>
          <cell r="BM1206"/>
          <cell r="BN1206"/>
          <cell r="BO1206"/>
          <cell r="BP1206"/>
          <cell r="BQ1206"/>
          <cell r="BR1206"/>
          <cell r="BS1206"/>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A1206"/>
          <cell r="CB1206"/>
          <cell r="CC1206" t="str">
            <v>ปฏิยุทธ์</v>
          </cell>
          <cell r="CD1206"/>
          <cell r="CE1206"/>
          <cell r="CF1206"/>
          <cell r="CG1206"/>
          <cell r="CH1206"/>
          <cell r="CI1206"/>
          <cell r="CJ1206"/>
          <cell r="CK1206"/>
          <cell r="CL1206"/>
          <cell r="CM1206"/>
          <cell r="CN1206"/>
          <cell r="CO1206"/>
        </row>
        <row r="1207">
          <cell r="B1207">
            <v>2693</v>
          </cell>
          <cell r="C1207">
            <v>1205</v>
          </cell>
          <cell r="D1207"/>
          <cell r="E1207"/>
          <cell r="F1207"/>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แขวงเชียงใหม่</v>
          </cell>
          <cell r="T1207" t="str">
            <v>ผบE1892</v>
          </cell>
          <cell r="U1207">
            <v>2566</v>
          </cell>
          <cell r="V1207" t="str">
            <v>ผบE3420</v>
          </cell>
          <cell r="W1207">
            <v>2566</v>
          </cell>
          <cell r="X1207">
            <v>19</v>
          </cell>
          <cell r="Y1207">
            <v>5</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22/8/2566) // รายงานวันที่ 25/9/67</v>
          </cell>
          <cell r="BC1207"/>
          <cell r="BD1207"/>
          <cell r="BE1207"/>
          <cell r="BF1207"/>
          <cell r="BG1207"/>
          <cell r="BH1207"/>
          <cell r="BI1207"/>
          <cell r="BJ1207"/>
          <cell r="BK1207"/>
          <cell r="BL1207"/>
          <cell r="BM1207"/>
          <cell r="BN1207"/>
          <cell r="BO1207"/>
          <cell r="BP1207"/>
          <cell r="BQ1207"/>
          <cell r="BR1207"/>
          <cell r="BS1207"/>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A1207"/>
          <cell r="CB1207"/>
          <cell r="CC1207" t="str">
            <v>ปฏิยุทธ์</v>
          </cell>
          <cell r="CD1207"/>
          <cell r="CE1207"/>
          <cell r="CF1207"/>
          <cell r="CG1207"/>
          <cell r="CH1207"/>
          <cell r="CI1207"/>
          <cell r="CJ1207"/>
          <cell r="CK1207"/>
          <cell r="CL1207"/>
          <cell r="CM1207"/>
          <cell r="CN1207"/>
          <cell r="CO1207"/>
        </row>
        <row r="1208">
          <cell r="B1208">
            <v>2694</v>
          </cell>
          <cell r="C1208">
            <v>1206</v>
          </cell>
          <cell r="D1208"/>
          <cell r="E1208"/>
          <cell r="F1208"/>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Q1208"/>
          <cell r="R1208"/>
          <cell r="S1208" t="str">
            <v>จังหวัดฮอด</v>
          </cell>
          <cell r="T1208" t="str">
            <v>ผบE428</v>
          </cell>
          <cell r="U1208">
            <v>2565</v>
          </cell>
          <cell r="V1208" t="str">
            <v>ผบE553</v>
          </cell>
          <cell r="W1208">
            <v>2565</v>
          </cell>
          <cell r="X1208">
            <v>27</v>
          </cell>
          <cell r="Y1208">
            <v>7</v>
          </cell>
          <cell r="Z1208">
            <v>2565</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23/8/66 // (รายงาน 12/10/2567)</v>
          </cell>
          <cell r="BC1208"/>
          <cell r="BD1208"/>
          <cell r="BE1208"/>
          <cell r="BF1208"/>
          <cell r="BG1208"/>
          <cell r="BH1208"/>
          <cell r="BI1208"/>
          <cell r="BJ1208"/>
          <cell r="BK1208"/>
          <cell r="BL1208"/>
          <cell r="BM1208"/>
          <cell r="BN1208"/>
          <cell r="BO1208"/>
          <cell r="BP1208"/>
          <cell r="BQ1208"/>
          <cell r="BR1208"/>
          <cell r="BS1208"/>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A1208"/>
          <cell r="CB1208"/>
          <cell r="CC1208" t="str">
            <v xml:space="preserve">ปฏิยุทธ์ </v>
          </cell>
          <cell r="CD1208"/>
          <cell r="CE1208"/>
          <cell r="CF1208"/>
          <cell r="CG1208"/>
          <cell r="CH1208"/>
          <cell r="CI1208"/>
          <cell r="CJ1208"/>
          <cell r="CK1208"/>
          <cell r="CL1208"/>
          <cell r="CM1208"/>
          <cell r="CN1208"/>
          <cell r="CO1208"/>
        </row>
        <row r="1209">
          <cell r="B1209">
            <v>2695</v>
          </cell>
          <cell r="C1209">
            <v>1207</v>
          </cell>
          <cell r="D1209"/>
          <cell r="E1209"/>
          <cell r="F1209"/>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O1209"/>
          <cell r="P1209" t="str">
            <v>1.บุคคลค้ำประกัน</v>
          </cell>
          <cell r="Q1209"/>
          <cell r="R1209"/>
          <cell r="S1209" t="str">
            <v>จังหวัดฮอด</v>
          </cell>
          <cell r="T1209" t="str">
            <v>ผบE209</v>
          </cell>
          <cell r="U1209">
            <v>2566</v>
          </cell>
          <cell r="V1209" t="str">
            <v>ผบE419</v>
          </cell>
          <cell r="W1209">
            <v>2566</v>
          </cell>
          <cell r="X1209">
            <v>8</v>
          </cell>
          <cell r="Y1209">
            <v>5</v>
          </cell>
          <cell r="Z1209">
            <v>2566</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23/8/2567) // (รายงาน 7/10/2567)</v>
          </cell>
          <cell r="BC1209"/>
          <cell r="BD1209"/>
          <cell r="BE1209"/>
          <cell r="BF1209"/>
          <cell r="BG1209"/>
          <cell r="BH1209"/>
          <cell r="BI1209"/>
          <cell r="BJ1209"/>
          <cell r="BK1209"/>
          <cell r="BL1209"/>
          <cell r="BM1209"/>
          <cell r="BN1209"/>
          <cell r="BO1209"/>
          <cell r="BP1209"/>
          <cell r="BQ1209"/>
          <cell r="BR1209"/>
          <cell r="BS1209"/>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A1209"/>
          <cell r="CB1209"/>
          <cell r="CC1209" t="str">
            <v xml:space="preserve">ปฏิยุทธ์ </v>
          </cell>
          <cell r="CD1209"/>
          <cell r="CE1209"/>
          <cell r="CF1209"/>
          <cell r="CG1209"/>
          <cell r="CH1209"/>
          <cell r="CI1209"/>
          <cell r="CJ1209"/>
          <cell r="CK1209"/>
          <cell r="CL1209"/>
          <cell r="CM1209"/>
          <cell r="CN1209"/>
          <cell r="CO1209"/>
        </row>
        <row r="1210">
          <cell r="B1210">
            <v>2696</v>
          </cell>
          <cell r="C1210">
            <v>1208</v>
          </cell>
          <cell r="D1210"/>
          <cell r="E1210"/>
          <cell r="F1210"/>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Q1210"/>
          <cell r="R1210"/>
          <cell r="S1210" t="str">
            <v>จังหวัดฮอด</v>
          </cell>
          <cell r="T1210" t="str">
            <v>ผบE714</v>
          </cell>
          <cell r="U1210">
            <v>2566</v>
          </cell>
          <cell r="V1210" t="str">
            <v>ผบE912</v>
          </cell>
          <cell r="W1210">
            <v>2566</v>
          </cell>
          <cell r="X1210">
            <v>26</v>
          </cell>
          <cell r="Y1210">
            <v>7</v>
          </cell>
          <cell r="Z1210">
            <v>2566</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1/11/2567) // (รายงาน 7/10/2567)</v>
          </cell>
          <cell r="BC1210"/>
          <cell r="BD1210"/>
          <cell r="BE1210"/>
          <cell r="BF1210"/>
          <cell r="BG1210"/>
          <cell r="BH1210"/>
          <cell r="BI1210"/>
          <cell r="BJ1210"/>
          <cell r="BK1210"/>
          <cell r="BL1210"/>
          <cell r="BM1210"/>
          <cell r="BN1210"/>
          <cell r="BO1210"/>
          <cell r="BP1210"/>
          <cell r="BQ1210"/>
          <cell r="BR1210"/>
          <cell r="BS1210"/>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A1210"/>
          <cell r="CB1210"/>
          <cell r="CC1210" t="str">
            <v xml:space="preserve">ปฏิยุทธ์ </v>
          </cell>
          <cell r="CD1210"/>
          <cell r="CE1210"/>
          <cell r="CF1210"/>
          <cell r="CG1210"/>
          <cell r="CH1210"/>
          <cell r="CI1210"/>
          <cell r="CJ1210"/>
          <cell r="CK1210"/>
          <cell r="CL1210"/>
          <cell r="CM1210"/>
          <cell r="CN1210"/>
          <cell r="CO1210"/>
        </row>
        <row r="1211">
          <cell r="B1211">
            <v>2697</v>
          </cell>
          <cell r="C1211">
            <v>1209</v>
          </cell>
          <cell r="D1211"/>
          <cell r="E1211"/>
          <cell r="F1211"/>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O1211"/>
          <cell r="P1211" t="str">
            <v>1.บุคคลค้ำประกัน</v>
          </cell>
          <cell r="Q1211"/>
          <cell r="R1211"/>
          <cell r="S1211" t="str">
            <v>จังหวัดฮอด</v>
          </cell>
          <cell r="T1211" t="str">
            <v>ผบE431</v>
          </cell>
          <cell r="U1211">
            <v>2565</v>
          </cell>
          <cell r="V1211" t="str">
            <v>ผบE541</v>
          </cell>
          <cell r="W1211">
            <v>2565</v>
          </cell>
          <cell r="X1211">
            <v>27</v>
          </cell>
          <cell r="Y1211">
            <v>7</v>
          </cell>
          <cell r="Z1211">
            <v>2565</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23/8/66 // (รายงาน 12/10/2567)</v>
          </cell>
          <cell r="BC1211"/>
          <cell r="BD1211"/>
          <cell r="BE1211"/>
          <cell r="BF1211"/>
          <cell r="BG1211"/>
          <cell r="BH1211"/>
          <cell r="BI1211"/>
          <cell r="BJ1211"/>
          <cell r="BK1211"/>
          <cell r="BL1211"/>
          <cell r="BM1211"/>
          <cell r="BN1211"/>
          <cell r="BO1211"/>
          <cell r="BP1211"/>
          <cell r="BQ1211"/>
          <cell r="BR1211"/>
          <cell r="BS1211"/>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A1211"/>
          <cell r="CB1211"/>
          <cell r="CC1211" t="str">
            <v>ปฏิยุทธ์</v>
          </cell>
          <cell r="CD1211"/>
          <cell r="CE1211"/>
          <cell r="CF1211"/>
          <cell r="CG1211"/>
          <cell r="CH1211"/>
          <cell r="CI1211"/>
          <cell r="CJ1211"/>
          <cell r="CK1211"/>
          <cell r="CL1211"/>
          <cell r="CM1211"/>
          <cell r="CN1211"/>
          <cell r="CO1211"/>
        </row>
        <row r="1212">
          <cell r="B1212">
            <v>2698</v>
          </cell>
          <cell r="C1212">
            <v>1210</v>
          </cell>
          <cell r="D1212"/>
          <cell r="E1212"/>
          <cell r="F1212"/>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Q1212"/>
          <cell r="R1212"/>
          <cell r="S1212" t="str">
            <v>จังหวัดฝาง</v>
          </cell>
          <cell r="T1212" t="str">
            <v>ผบE1180</v>
          </cell>
          <cell r="U1212">
            <v>2566</v>
          </cell>
          <cell r="V1212" t="str">
            <v>ผบE1337</v>
          </cell>
          <cell r="W1212">
            <v>2566</v>
          </cell>
          <cell r="X1212">
            <v>31</v>
          </cell>
          <cell r="Y1212" t="str">
            <v>ตุลาคม</v>
          </cell>
          <cell r="Z1212">
            <v>2566</v>
          </cell>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สืบแล้ว รายงานผลสืบ 16/10/2567</v>
          </cell>
          <cell r="BC1212"/>
          <cell r="BD1212"/>
          <cell r="BE1212"/>
          <cell r="BF1212"/>
          <cell r="BG1212"/>
          <cell r="BH1212"/>
          <cell r="BI1212"/>
          <cell r="BJ1212"/>
          <cell r="BK1212"/>
          <cell r="BL1212"/>
          <cell r="BM1212"/>
          <cell r="BN1212"/>
          <cell r="BO1212"/>
          <cell r="BP1212"/>
          <cell r="BQ1212"/>
          <cell r="BR1212"/>
          <cell r="BS1212"/>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A1212"/>
          <cell r="CB1212">
            <v>5</v>
          </cell>
          <cell r="CC1212" t="str">
            <v>นุสบา</v>
          </cell>
          <cell r="CD1212"/>
          <cell r="CE1212"/>
          <cell r="CF1212"/>
          <cell r="CG1212"/>
          <cell r="CH1212"/>
          <cell r="CI1212"/>
          <cell r="CJ1212"/>
          <cell r="CK1212"/>
          <cell r="CL1212"/>
          <cell r="CM1212"/>
          <cell r="CN1212"/>
          <cell r="CO1212"/>
        </row>
        <row r="1213">
          <cell r="B1213">
            <v>2699</v>
          </cell>
          <cell r="C1213">
            <v>1211</v>
          </cell>
          <cell r="D1213"/>
          <cell r="E1213"/>
          <cell r="F1213"/>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Q1213"/>
          <cell r="R1213"/>
          <cell r="S1213" t="str">
            <v>จังหวัดฝาง</v>
          </cell>
          <cell r="T1213" t="str">
            <v>ผบE1181</v>
          </cell>
          <cell r="U1213">
            <v>2566</v>
          </cell>
          <cell r="V1213" t="str">
            <v>ผบE1338</v>
          </cell>
          <cell r="W1213">
            <v>2566</v>
          </cell>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สืบแล้ว รายงานผลสืบ 16/10/2567</v>
          </cell>
          <cell r="BC1213"/>
          <cell r="BD1213"/>
          <cell r="BE1213"/>
          <cell r="BF1213"/>
          <cell r="BG1213"/>
          <cell r="BH1213"/>
          <cell r="BI1213"/>
          <cell r="BJ1213"/>
          <cell r="BK1213"/>
          <cell r="BL1213"/>
          <cell r="BM1213"/>
          <cell r="BN1213"/>
          <cell r="BO1213"/>
          <cell r="BP1213"/>
          <cell r="BQ1213"/>
          <cell r="BR1213"/>
          <cell r="BS1213"/>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A1213"/>
          <cell r="CB1213">
            <v>1</v>
          </cell>
          <cell r="CC1213" t="str">
            <v>นุสบา</v>
          </cell>
          <cell r="CD1213"/>
          <cell r="CE1213"/>
          <cell r="CF1213"/>
          <cell r="CG1213"/>
          <cell r="CH1213"/>
          <cell r="CI1213"/>
          <cell r="CJ1213"/>
          <cell r="CK1213"/>
          <cell r="CL1213"/>
          <cell r="CM1213"/>
          <cell r="CN1213"/>
          <cell r="CO1213"/>
        </row>
        <row r="1214">
          <cell r="B1214">
            <v>2700</v>
          </cell>
          <cell r="C1214">
            <v>1212</v>
          </cell>
          <cell r="D1214"/>
          <cell r="E1214"/>
          <cell r="F1214"/>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Q1214"/>
          <cell r="R1214"/>
          <cell r="S1214" t="str">
            <v>แขวงเชียงใหม่</v>
          </cell>
          <cell r="T1214" t="str">
            <v>ผบE3643</v>
          </cell>
          <cell r="U1214">
            <v>2565</v>
          </cell>
          <cell r="V1214" t="str">
            <v>ผบE7107</v>
          </cell>
          <cell r="W1214">
            <v>2565</v>
          </cell>
          <cell r="X1214">
            <v>4</v>
          </cell>
          <cell r="Y1214">
            <v>10</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สืบแล้ว รายงานผลสืบ 16/10/2568</v>
          </cell>
          <cell r="BC1214"/>
          <cell r="BD1214"/>
          <cell r="BE1214"/>
          <cell r="BF1214"/>
          <cell r="BG1214"/>
          <cell r="BH1214"/>
          <cell r="BI1214"/>
          <cell r="BJ1214"/>
          <cell r="BK1214"/>
          <cell r="BL1214"/>
          <cell r="BM1214"/>
          <cell r="BN1214"/>
          <cell r="BO1214"/>
          <cell r="BP1214"/>
          <cell r="BQ1214"/>
          <cell r="BR1214"/>
          <cell r="BS1214"/>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A1214"/>
          <cell r="CB1214">
            <v>4</v>
          </cell>
          <cell r="CC1214" t="str">
            <v>นุสบา</v>
          </cell>
          <cell r="CD1214"/>
          <cell r="CE1214"/>
          <cell r="CF1214"/>
          <cell r="CG1214"/>
          <cell r="CH1214"/>
          <cell r="CI1214"/>
          <cell r="CJ1214"/>
          <cell r="CK1214"/>
          <cell r="CL1214"/>
          <cell r="CM1214"/>
          <cell r="CN1214"/>
          <cell r="CO1214"/>
        </row>
        <row r="1215">
          <cell r="B1215">
            <v>2701</v>
          </cell>
          <cell r="C1215">
            <v>1213</v>
          </cell>
          <cell r="D1215"/>
          <cell r="E1215"/>
          <cell r="F1215"/>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Q1215"/>
          <cell r="R1215"/>
          <cell r="S1215" t="str">
            <v>แขวงเชียงใหม่</v>
          </cell>
          <cell r="T1215" t="str">
            <v>ผบE59</v>
          </cell>
          <cell r="U1215">
            <v>2566</v>
          </cell>
          <cell r="V1215" t="str">
            <v>ผบE2403</v>
          </cell>
          <cell r="W1215">
            <v>2566</v>
          </cell>
          <cell r="X1215">
            <v>25</v>
          </cell>
          <cell r="Y1215">
            <v>4</v>
          </cell>
          <cell r="Z1215">
            <v>2566</v>
          </cell>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สืบแล้ว รายงานผลสืบ  7/11/2567</v>
          </cell>
          <cell r="BC1215"/>
          <cell r="BD1215"/>
          <cell r="BE1215"/>
          <cell r="BF1215"/>
          <cell r="BG1215"/>
          <cell r="BH1215"/>
          <cell r="BI1215"/>
          <cell r="BJ1215"/>
          <cell r="BK1215"/>
          <cell r="BL1215"/>
          <cell r="BM1215"/>
          <cell r="BN1215"/>
          <cell r="BO1215"/>
          <cell r="BP1215"/>
          <cell r="BQ1215"/>
          <cell r="BR1215"/>
          <cell r="BS1215"/>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A1215"/>
          <cell r="CB1215">
            <v>5</v>
          </cell>
          <cell r="CC1215" t="str">
            <v>นุสบา</v>
          </cell>
          <cell r="CD1215"/>
          <cell r="CE1215"/>
          <cell r="CF1215"/>
          <cell r="CG1215"/>
          <cell r="CH1215"/>
          <cell r="CI1215"/>
          <cell r="CJ1215"/>
          <cell r="CK1215"/>
          <cell r="CL1215"/>
          <cell r="CM1215"/>
          <cell r="CN1215"/>
          <cell r="CO1215"/>
        </row>
        <row r="1216">
          <cell r="B1216">
            <v>2702</v>
          </cell>
          <cell r="C1216">
            <v>1214</v>
          </cell>
          <cell r="D1216"/>
          <cell r="E1216"/>
          <cell r="F1216"/>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Q1216"/>
          <cell r="R1216"/>
          <cell r="S1216" t="str">
            <v>แขวงเชียงใหม่</v>
          </cell>
          <cell r="T1216" t="str">
            <v>ผบ574</v>
          </cell>
          <cell r="U1216">
            <v>2566</v>
          </cell>
          <cell r="V1216" t="str">
            <v>ผบ882</v>
          </cell>
          <cell r="W1216">
            <v>2566</v>
          </cell>
          <cell r="X1216">
            <v>8</v>
          </cell>
          <cell r="Y1216">
            <v>8</v>
          </cell>
          <cell r="Z1216">
            <v>2566</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สืบแล้ว รายงานผลสืบ 7/11/2567</v>
          </cell>
          <cell r="BC1216"/>
          <cell r="BD1216"/>
          <cell r="BE1216"/>
          <cell r="BF1216"/>
          <cell r="BG1216"/>
          <cell r="BH1216"/>
          <cell r="BI1216"/>
          <cell r="BJ1216"/>
          <cell r="BK1216"/>
          <cell r="BL1216"/>
          <cell r="BM1216"/>
          <cell r="BN1216"/>
          <cell r="BO1216"/>
          <cell r="BP1216"/>
          <cell r="BQ1216"/>
          <cell r="BR1216"/>
          <cell r="BS1216"/>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A1216"/>
          <cell r="CB1216">
            <v>4</v>
          </cell>
          <cell r="CC1216" t="str">
            <v>นุสบา</v>
          </cell>
          <cell r="CD1216"/>
          <cell r="CE1216"/>
          <cell r="CF1216"/>
          <cell r="CG1216"/>
          <cell r="CH1216"/>
          <cell r="CI1216"/>
          <cell r="CJ1216"/>
          <cell r="CK1216"/>
          <cell r="CL1216"/>
          <cell r="CM1216"/>
          <cell r="CN1216"/>
          <cell r="CO1216"/>
        </row>
        <row r="1217">
          <cell r="B1217">
            <v>2703</v>
          </cell>
          <cell r="C1217">
            <v>1215</v>
          </cell>
          <cell r="D1217"/>
          <cell r="E1217"/>
          <cell r="F1217"/>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Q1217"/>
          <cell r="R1217"/>
          <cell r="S1217" t="str">
            <v>จังหวัดฮอด</v>
          </cell>
          <cell r="T1217" t="str">
            <v>ผบE889</v>
          </cell>
          <cell r="U1217">
            <v>2565</v>
          </cell>
          <cell r="V1217" t="str">
            <v>ผบE52</v>
          </cell>
          <cell r="W1217">
            <v>2566</v>
          </cell>
          <cell r="X1217">
            <v>23</v>
          </cell>
          <cell r="Y1217">
            <v>1</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รายงานสืบทรัพย์ 29/10/2567</v>
          </cell>
          <cell r="BC1217"/>
          <cell r="BD1217"/>
          <cell r="BE1217"/>
          <cell r="BF1217"/>
          <cell r="BG1217"/>
          <cell r="BH1217"/>
          <cell r="BI1217"/>
          <cell r="BJ1217"/>
          <cell r="BK1217"/>
          <cell r="BL1217"/>
          <cell r="BM1217"/>
          <cell r="BN1217"/>
          <cell r="BO1217"/>
          <cell r="BP1217"/>
          <cell r="BQ1217"/>
          <cell r="BR1217"/>
          <cell r="BS1217"/>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A1217"/>
          <cell r="CB1217"/>
          <cell r="CC1217" t="str">
            <v>ปฏิยุทธ์</v>
          </cell>
          <cell r="CD1217"/>
          <cell r="CE1217"/>
          <cell r="CF1217"/>
          <cell r="CG1217"/>
          <cell r="CH1217"/>
          <cell r="CI1217"/>
          <cell r="CJ1217"/>
          <cell r="CK1217"/>
          <cell r="CL1217"/>
          <cell r="CM1217"/>
          <cell r="CN1217"/>
          <cell r="CO1217"/>
        </row>
        <row r="1218">
          <cell r="B1218">
            <v>2704</v>
          </cell>
          <cell r="C1218">
            <v>1216</v>
          </cell>
          <cell r="D1218"/>
          <cell r="E1218"/>
          <cell r="F1218"/>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cell r="P1218"/>
          <cell r="Q1218"/>
          <cell r="R1218"/>
          <cell r="S1218" t="str">
            <v>จังหวัดฮอด</v>
          </cell>
          <cell r="T1218" t="str">
            <v>ผบE799</v>
          </cell>
          <cell r="U1218">
            <v>2565</v>
          </cell>
          <cell r="V1218" t="str">
            <v>ผบE894</v>
          </cell>
          <cell r="W1218">
            <v>2565</v>
          </cell>
          <cell r="X1218">
            <v>21</v>
          </cell>
          <cell r="Y1218">
            <v>11</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รายงานสืบทรัพย์ 29/10/2567</v>
          </cell>
          <cell r="BC1218"/>
          <cell r="BD1218"/>
          <cell r="BE1218"/>
          <cell r="BF1218"/>
          <cell r="BG1218"/>
          <cell r="BH1218"/>
          <cell r="BI1218"/>
          <cell r="BJ1218"/>
          <cell r="BK1218"/>
          <cell r="BL1218"/>
          <cell r="BM1218"/>
          <cell r="BN1218"/>
          <cell r="BO1218"/>
          <cell r="BP1218"/>
          <cell r="BQ1218"/>
          <cell r="BR1218"/>
          <cell r="BS1218"/>
          <cell r="BT1218" t="str">
            <v>นายเกรียงศักดิ์ ลูนใฝ</v>
          </cell>
          <cell r="BU1218">
            <v>0</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A1218"/>
          <cell r="CB1218"/>
          <cell r="CC1218" t="str">
            <v>ปฏิยุทธ์</v>
          </cell>
          <cell r="CD1218"/>
          <cell r="CE1218"/>
          <cell r="CF1218"/>
          <cell r="CG1218"/>
          <cell r="CH1218"/>
          <cell r="CI1218"/>
          <cell r="CJ1218"/>
          <cell r="CK1218"/>
          <cell r="CL1218"/>
          <cell r="CM1218"/>
          <cell r="CN1218"/>
          <cell r="CO1218"/>
        </row>
        <row r="1219">
          <cell r="B1219">
            <v>2706</v>
          </cell>
          <cell r="C1219">
            <v>1217</v>
          </cell>
          <cell r="D1219"/>
          <cell r="E1219"/>
          <cell r="F1219"/>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cell r="P1219" t="str">
            <v>1.บุคคลค้ำประกัน</v>
          </cell>
          <cell r="Q1219"/>
          <cell r="R1219"/>
          <cell r="S1219" t="str">
            <v>จังหวัดฮอด</v>
          </cell>
          <cell r="T1219" t="str">
            <v>ผบE666</v>
          </cell>
          <cell r="U1219">
            <v>2565</v>
          </cell>
          <cell r="V1219" t="str">
            <v>ผบE856</v>
          </cell>
          <cell r="W1219">
            <v>2565</v>
          </cell>
          <cell r="X1219">
            <v>14</v>
          </cell>
          <cell r="Y1219">
            <v>11</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รายงานสืบทรัพย์ 11/11/2567</v>
          </cell>
          <cell r="BC1219"/>
          <cell r="BD1219"/>
          <cell r="BE1219"/>
          <cell r="BF1219"/>
          <cell r="BG1219"/>
          <cell r="BH1219"/>
          <cell r="BI1219"/>
          <cell r="BJ1219"/>
          <cell r="BK1219"/>
          <cell r="BL1219"/>
          <cell r="BM1219"/>
          <cell r="BN1219"/>
          <cell r="BO1219"/>
          <cell r="BP1219"/>
          <cell r="BQ1219"/>
          <cell r="BR1219"/>
          <cell r="BS1219"/>
          <cell r="BT1219" t="str">
            <v>นางวัชรี คำมาสาร</v>
          </cell>
          <cell r="BU1219">
            <v>0</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A1219"/>
          <cell r="CB1219"/>
          <cell r="CC1219" t="str">
            <v>ปฏิยุทธ์</v>
          </cell>
          <cell r="CD1219"/>
          <cell r="CE1219"/>
          <cell r="CF1219"/>
          <cell r="CG1219"/>
          <cell r="CH1219"/>
          <cell r="CI1219"/>
          <cell r="CJ1219"/>
          <cell r="CK1219"/>
          <cell r="CL1219"/>
          <cell r="CM1219"/>
          <cell r="CN1219"/>
          <cell r="CO1219"/>
        </row>
        <row r="1220">
          <cell r="B1220">
            <v>2707</v>
          </cell>
          <cell r="C1220">
            <v>1218</v>
          </cell>
          <cell r="D1220"/>
          <cell r="E1220"/>
          <cell r="F1220"/>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cell r="P1220" t="str">
            <v>1.บุคคลค้ำประกัน</v>
          </cell>
          <cell r="Q1220"/>
          <cell r="R1220"/>
          <cell r="S1220" t="str">
            <v>จังหวัดฮอด</v>
          </cell>
          <cell r="T1220" t="str">
            <v>ผบE888</v>
          </cell>
          <cell r="U1220">
            <v>2565</v>
          </cell>
          <cell r="V1220" t="str">
            <v>ผบE51</v>
          </cell>
          <cell r="W1220">
            <v>2566</v>
          </cell>
          <cell r="X1220">
            <v>23</v>
          </cell>
          <cell r="Y1220">
            <v>1</v>
          </cell>
          <cell r="Z1220">
            <v>2566</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รายงานสืบทรัพย์ 11/11/2567</v>
          </cell>
          <cell r="BC1220"/>
          <cell r="BD1220"/>
          <cell r="BE1220"/>
          <cell r="BF1220"/>
          <cell r="BG1220"/>
          <cell r="BH1220"/>
          <cell r="BI1220"/>
          <cell r="BJ1220"/>
          <cell r="BK1220"/>
          <cell r="BL1220"/>
          <cell r="BM1220"/>
          <cell r="BN1220"/>
          <cell r="BO1220"/>
          <cell r="BP1220"/>
          <cell r="BQ1220"/>
          <cell r="BR1220"/>
          <cell r="BS1220"/>
          <cell r="BT1220" t="str">
            <v>นางสาวจิราพร   เป็งใจ</v>
          </cell>
          <cell r="BU1220">
            <v>0</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A1220"/>
          <cell r="CB1220"/>
          <cell r="CC1220" t="str">
            <v>ปฏิยุทธ์</v>
          </cell>
          <cell r="CD1220"/>
          <cell r="CE1220"/>
          <cell r="CF1220"/>
          <cell r="CG1220"/>
          <cell r="CH1220"/>
          <cell r="CI1220"/>
          <cell r="CJ1220"/>
          <cell r="CK1220"/>
          <cell r="CL1220"/>
          <cell r="CM1220"/>
          <cell r="CN1220"/>
          <cell r="CO1220"/>
        </row>
        <row r="1221">
          <cell r="B1221">
            <v>2708</v>
          </cell>
          <cell r="C1221">
            <v>1219</v>
          </cell>
          <cell r="D1221"/>
          <cell r="E1221"/>
          <cell r="F1221"/>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cell r="P1221" t="str">
            <v>1.บุคคลค้ำประกัน</v>
          </cell>
          <cell r="Q1221"/>
          <cell r="R1221"/>
          <cell r="S1221" t="str">
            <v>จังหวัดฮอด</v>
          </cell>
          <cell r="T1221" t="str">
            <v>ผบE798</v>
          </cell>
          <cell r="U1221">
            <v>2565</v>
          </cell>
          <cell r="V1221" t="str">
            <v>ผบE893</v>
          </cell>
          <cell r="W1221">
            <v>2565</v>
          </cell>
          <cell r="X1221">
            <v>21</v>
          </cell>
          <cell r="Y1221">
            <v>11</v>
          </cell>
          <cell r="Z1221">
            <v>2565</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รายงานสืบทรัพย์ 29/10/2567</v>
          </cell>
          <cell r="BC1221"/>
          <cell r="BD1221"/>
          <cell r="BE1221"/>
          <cell r="BF1221"/>
          <cell r="BG1221"/>
          <cell r="BH1221"/>
          <cell r="BI1221"/>
          <cell r="BJ1221"/>
          <cell r="BK1221"/>
          <cell r="BL1221"/>
          <cell r="BM1221"/>
          <cell r="BN1221"/>
          <cell r="BO1221"/>
          <cell r="BP1221"/>
          <cell r="BQ1221"/>
          <cell r="BR1221"/>
          <cell r="BS1221"/>
          <cell r="BT1221" t="str">
            <v>นางอรทัย ปัญญาปิน</v>
          </cell>
          <cell r="BU1221">
            <v>0</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e">
            <v>#NAME?</v>
          </cell>
          <cell r="BZ1221" t="str">
            <v>ไม่พบ</v>
          </cell>
          <cell r="CA1221"/>
          <cell r="CB1221"/>
          <cell r="CC1221" t="str">
            <v>ปฏิยุทธ์</v>
          </cell>
          <cell r="CD1221"/>
          <cell r="CE1221"/>
          <cell r="CF1221"/>
          <cell r="CG1221"/>
          <cell r="CH1221"/>
          <cell r="CI1221"/>
          <cell r="CJ1221"/>
          <cell r="CK1221"/>
          <cell r="CL1221"/>
          <cell r="CM1221"/>
          <cell r="CN1221"/>
          <cell r="CO1221"/>
        </row>
        <row r="1222">
          <cell r="B1222">
            <v>2709</v>
          </cell>
          <cell r="C1222">
            <v>1220</v>
          </cell>
          <cell r="D1222"/>
          <cell r="E1222"/>
          <cell r="F1222"/>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cell r="P1222" t="str">
            <v>1.บุคคลค้ำประกัน</v>
          </cell>
          <cell r="Q1222"/>
          <cell r="R1222"/>
          <cell r="S1222" t="str">
            <v>จังหวัดฮอด</v>
          </cell>
          <cell r="T1222" t="str">
            <v>ผบE801</v>
          </cell>
          <cell r="U1222">
            <v>2565</v>
          </cell>
          <cell r="V1222" t="str">
            <v>ผบE905</v>
          </cell>
          <cell r="W1222">
            <v>2565</v>
          </cell>
          <cell r="X1222">
            <v>22</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29/10/2567</v>
          </cell>
          <cell r="BC1222"/>
          <cell r="BD1222"/>
          <cell r="BE1222"/>
          <cell r="BF1222"/>
          <cell r="BG1222"/>
          <cell r="BH1222"/>
          <cell r="BI1222"/>
          <cell r="BJ1222"/>
          <cell r="BK1222"/>
          <cell r="BL1222"/>
          <cell r="BM1222"/>
          <cell r="BN1222"/>
          <cell r="BO1222"/>
          <cell r="BP1222"/>
          <cell r="BQ1222"/>
          <cell r="BR1222"/>
          <cell r="BS1222"/>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A1222"/>
          <cell r="CB1222"/>
          <cell r="CC1222" t="str">
            <v>ปฏิยุทธ์</v>
          </cell>
          <cell r="CD1222"/>
          <cell r="CE1222"/>
          <cell r="CF1222"/>
          <cell r="CG1222"/>
          <cell r="CH1222"/>
          <cell r="CI1222"/>
          <cell r="CJ1222"/>
          <cell r="CK1222"/>
          <cell r="CL1222"/>
          <cell r="CM1222"/>
          <cell r="CN1222"/>
          <cell r="CO1222"/>
        </row>
        <row r="1223">
          <cell r="B1223">
            <v>2710</v>
          </cell>
          <cell r="C1223">
            <v>1221</v>
          </cell>
          <cell r="D1223"/>
          <cell r="E1223"/>
          <cell r="F1223"/>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cell r="P1223" t="str">
            <v>1.บุคคลค้ำประกัน</v>
          </cell>
          <cell r="Q1223"/>
          <cell r="R1223"/>
          <cell r="S1223" t="str">
            <v>จังหวัดลำพูน</v>
          </cell>
          <cell r="T1223" t="str">
            <v>ผบE87</v>
          </cell>
          <cell r="U1223">
            <v>2566</v>
          </cell>
          <cell r="V1223" t="str">
            <v>ผบE801</v>
          </cell>
          <cell r="W1223">
            <v>2566</v>
          </cell>
          <cell r="X1223">
            <v>20</v>
          </cell>
          <cell r="Y1223">
            <v>3</v>
          </cell>
          <cell r="Z1223">
            <v>2566</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cell r="BD1223"/>
          <cell r="BE1223"/>
          <cell r="BF1223"/>
          <cell r="BG1223"/>
          <cell r="BH1223"/>
          <cell r="BI1223"/>
          <cell r="BJ1223"/>
          <cell r="BK1223"/>
          <cell r="BL1223"/>
          <cell r="BM1223"/>
          <cell r="BN1223"/>
          <cell r="BO1223"/>
          <cell r="BP1223"/>
          <cell r="BQ1223"/>
          <cell r="BR1223"/>
          <cell r="BS1223"/>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A1223"/>
          <cell r="CB1223"/>
          <cell r="CC1223" t="str">
            <v>ปฏิยุทธ์</v>
          </cell>
          <cell r="CD1223"/>
          <cell r="CE1223"/>
          <cell r="CF1223"/>
          <cell r="CG1223"/>
          <cell r="CH1223"/>
          <cell r="CI1223"/>
          <cell r="CJ1223"/>
          <cell r="CK1223"/>
          <cell r="CL1223"/>
          <cell r="CM1223"/>
          <cell r="CN1223"/>
          <cell r="CO1223"/>
        </row>
        <row r="1224">
          <cell r="B1224">
            <v>2711</v>
          </cell>
          <cell r="C1224">
            <v>1222</v>
          </cell>
          <cell r="D1224"/>
          <cell r="E1224"/>
          <cell r="F1224"/>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cell r="R1224"/>
          <cell r="S1224" t="str">
            <v>จังหวัดฮอด</v>
          </cell>
          <cell r="T1224" t="str">
            <v>ผบE671</v>
          </cell>
          <cell r="U1224">
            <v>2565</v>
          </cell>
          <cell r="V1224" t="str">
            <v>ผบE771</v>
          </cell>
          <cell r="W1224">
            <v>2565</v>
          </cell>
          <cell r="X1224">
            <v>11</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11/11/2567</v>
          </cell>
          <cell r="BC1224"/>
          <cell r="BD1224"/>
          <cell r="BE1224"/>
          <cell r="BF1224"/>
          <cell r="BG1224"/>
          <cell r="BH1224"/>
          <cell r="BI1224"/>
          <cell r="BJ1224"/>
          <cell r="BK1224"/>
          <cell r="BL1224"/>
          <cell r="BM1224"/>
          <cell r="BN1224"/>
          <cell r="BO1224"/>
          <cell r="BP1224"/>
          <cell r="BQ1224"/>
          <cell r="BR1224"/>
          <cell r="BS1224"/>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A1224"/>
          <cell r="CB1224"/>
          <cell r="CC1224" t="str">
            <v>ปฏิยุทธ์</v>
          </cell>
          <cell r="CD1224"/>
          <cell r="CE1224"/>
          <cell r="CF1224"/>
          <cell r="CG1224"/>
          <cell r="CH1224"/>
          <cell r="CI1224"/>
          <cell r="CJ1224"/>
          <cell r="CK1224"/>
          <cell r="CL1224"/>
          <cell r="CM1224"/>
          <cell r="CN1224"/>
          <cell r="CO1224"/>
        </row>
        <row r="1225">
          <cell r="B1225">
            <v>2712</v>
          </cell>
          <cell r="C1225">
            <v>1223</v>
          </cell>
          <cell r="D1225"/>
          <cell r="E1225"/>
          <cell r="F1225"/>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cell r="P1225" t="str">
            <v>1.บุคคลค้ำประกัน</v>
          </cell>
          <cell r="Q1225"/>
          <cell r="R1225"/>
          <cell r="S1225" t="str">
            <v>จังหวัดฮอด</v>
          </cell>
          <cell r="T1225" t="str">
            <v>ผบE992</v>
          </cell>
          <cell r="U1225">
            <v>2565</v>
          </cell>
          <cell r="V1225" t="str">
            <v>ผบE139</v>
          </cell>
          <cell r="W1225">
            <v>2566</v>
          </cell>
          <cell r="X1225">
            <v>7</v>
          </cell>
          <cell r="Y1225">
            <v>2</v>
          </cell>
          <cell r="Z1225">
            <v>2566</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11/11/2567</v>
          </cell>
          <cell r="BC1225"/>
          <cell r="BD1225"/>
          <cell r="BE1225"/>
          <cell r="BF1225"/>
          <cell r="BG1225"/>
          <cell r="BH1225"/>
          <cell r="BI1225"/>
          <cell r="BJ1225"/>
          <cell r="BK1225"/>
          <cell r="BL1225"/>
          <cell r="BM1225"/>
          <cell r="BN1225"/>
          <cell r="BO1225"/>
          <cell r="BP1225"/>
          <cell r="BQ1225"/>
          <cell r="BR1225"/>
          <cell r="BS1225"/>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A1225"/>
          <cell r="CB1225"/>
          <cell r="CC1225" t="str">
            <v>ปฏิยุทธ์</v>
          </cell>
          <cell r="CD1225"/>
          <cell r="CE1225"/>
          <cell r="CF1225"/>
          <cell r="CG1225"/>
          <cell r="CH1225"/>
          <cell r="CI1225"/>
          <cell r="CJ1225"/>
          <cell r="CK1225"/>
          <cell r="CL1225"/>
          <cell r="CM1225"/>
          <cell r="CN1225"/>
          <cell r="CO1225"/>
        </row>
        <row r="1226">
          <cell r="B1226">
            <v>2716</v>
          </cell>
          <cell r="C1226">
            <v>1224</v>
          </cell>
          <cell r="D1226">
            <v>9</v>
          </cell>
          <cell r="E1226">
            <v>8</v>
          </cell>
          <cell r="F1226">
            <v>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P1226"/>
          <cell r="Q1226"/>
          <cell r="R1226"/>
          <cell r="S1226" t="str">
            <v>แขวงเชียงใหม่</v>
          </cell>
          <cell r="T1226" t="str">
            <v>ผบE3221</v>
          </cell>
          <cell r="U1226">
            <v>2567</v>
          </cell>
          <cell r="V1226" t="str">
            <v>ผบE5127</v>
          </cell>
          <cell r="W1226">
            <v>2567</v>
          </cell>
          <cell r="X1226">
            <v>10</v>
          </cell>
          <cell r="Y1226">
            <v>6</v>
          </cell>
          <cell r="Z1226">
            <v>2567</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สืบทรัพย์ 9/8/67</v>
          </cell>
          <cell r="BC1226"/>
          <cell r="BD1226"/>
          <cell r="BE1226"/>
          <cell r="BF1226"/>
          <cell r="BG1226"/>
          <cell r="BH1226"/>
          <cell r="BI1226"/>
          <cell r="BJ1226"/>
          <cell r="BK1226"/>
          <cell r="BL1226"/>
          <cell r="BM1226"/>
          <cell r="BN1226"/>
          <cell r="BO1226"/>
          <cell r="BP1226"/>
          <cell r="BQ1226"/>
          <cell r="BR1226"/>
          <cell r="BS1226"/>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A1226"/>
          <cell r="CB1226"/>
          <cell r="CC1226" t="str">
            <v>ปฏิยุทธ์</v>
          </cell>
          <cell r="CD1226"/>
          <cell r="CE1226"/>
          <cell r="CF1226"/>
          <cell r="CG1226"/>
          <cell r="CH1226"/>
          <cell r="CI1226"/>
          <cell r="CJ1226"/>
          <cell r="CK1226"/>
          <cell r="CL1226"/>
          <cell r="CM1226"/>
          <cell r="CN1226"/>
          <cell r="CO1226"/>
        </row>
        <row r="1227">
          <cell r="B1227">
            <v>2717</v>
          </cell>
          <cell r="C1227">
            <v>1225</v>
          </cell>
          <cell r="D1227">
            <v>9</v>
          </cell>
          <cell r="E1227">
            <v>8</v>
          </cell>
          <cell r="F1227">
            <v>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Q1227"/>
          <cell r="R1227"/>
          <cell r="S1227" t="str">
            <v>แขวงเชียงใหม่</v>
          </cell>
          <cell r="T1227" t="str">
            <v>ผบE3202</v>
          </cell>
          <cell r="U1227">
            <v>2567</v>
          </cell>
          <cell r="V1227" t="str">
            <v>ผบE5130</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v>
          </cell>
          <cell r="BC1227"/>
          <cell r="BD1227"/>
          <cell r="BE1227"/>
          <cell r="BF1227"/>
          <cell r="BG1227"/>
          <cell r="BH1227"/>
          <cell r="BI1227"/>
          <cell r="BJ1227"/>
          <cell r="BK1227"/>
          <cell r="BL1227"/>
          <cell r="BM1227"/>
          <cell r="BN1227"/>
          <cell r="BO1227"/>
          <cell r="BP1227"/>
          <cell r="BQ1227"/>
          <cell r="BR1227"/>
          <cell r="BS1227"/>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A1227"/>
          <cell r="CB1227"/>
          <cell r="CC1227" t="str">
            <v>ปฏิยุทธ์</v>
          </cell>
          <cell r="CD1227"/>
          <cell r="CE1227"/>
          <cell r="CF1227"/>
          <cell r="CG1227"/>
          <cell r="CH1227"/>
          <cell r="CI1227"/>
          <cell r="CJ1227"/>
          <cell r="CK1227"/>
          <cell r="CL1227"/>
          <cell r="CM1227"/>
          <cell r="CN1227"/>
          <cell r="CO1227"/>
        </row>
        <row r="1228">
          <cell r="B1228">
            <v>2718</v>
          </cell>
          <cell r="C1228">
            <v>1226</v>
          </cell>
          <cell r="D1228">
            <v>9</v>
          </cell>
          <cell r="E1228">
            <v>8</v>
          </cell>
          <cell r="F1228">
            <v>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P1228"/>
          <cell r="Q1228"/>
          <cell r="R1228"/>
          <cell r="S1228" t="str">
            <v>แขวงเชียงใหม่</v>
          </cell>
          <cell r="T1228" t="str">
            <v>ผบE3204</v>
          </cell>
          <cell r="U1228">
            <v>2567</v>
          </cell>
          <cell r="V1228" t="str">
            <v>ผบE5131</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9/8/67//รายงานผลสืบ 16/10/2567</v>
          </cell>
          <cell r="BC1228"/>
          <cell r="BD1228"/>
          <cell r="BE1228"/>
          <cell r="BF1228"/>
          <cell r="BG1228"/>
          <cell r="BH1228"/>
          <cell r="BI1228"/>
          <cell r="BJ1228"/>
          <cell r="BK1228"/>
          <cell r="BL1228"/>
          <cell r="BM1228"/>
          <cell r="BN1228"/>
          <cell r="BO1228"/>
          <cell r="BP1228"/>
          <cell r="BQ1228"/>
          <cell r="BR1228"/>
          <cell r="BS1228"/>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A1228"/>
          <cell r="CB1228">
            <v>2</v>
          </cell>
          <cell r="CC1228" t="str">
            <v>นุสบา</v>
          </cell>
          <cell r="CD1228"/>
          <cell r="CE1228"/>
          <cell r="CF1228"/>
          <cell r="CG1228"/>
          <cell r="CH1228"/>
          <cell r="CI1228"/>
          <cell r="CJ1228"/>
          <cell r="CK1228"/>
          <cell r="CL1228"/>
          <cell r="CM1228"/>
          <cell r="CN1228"/>
          <cell r="CO1228"/>
        </row>
        <row r="1229">
          <cell r="B1229">
            <v>2719</v>
          </cell>
          <cell r="C1229">
            <v>1227</v>
          </cell>
          <cell r="D1229">
            <v>13</v>
          </cell>
          <cell r="E1229">
            <v>8</v>
          </cell>
          <cell r="F1229">
            <v>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Q1229"/>
          <cell r="R1229"/>
          <cell r="S1229" t="str">
            <v>จังหวัดฮอด</v>
          </cell>
          <cell r="T1229" t="str">
            <v>ผบE419</v>
          </cell>
          <cell r="U1229">
            <v>2565</v>
          </cell>
          <cell r="V1229" t="str">
            <v>ผบE545</v>
          </cell>
          <cell r="W1229">
            <v>2565</v>
          </cell>
          <cell r="X1229">
            <v>27</v>
          </cell>
          <cell r="Y1229">
            <v>7</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13/8/67 // (รายงาน 12/10/2567)</v>
          </cell>
          <cell r="BC1229"/>
          <cell r="BD1229"/>
          <cell r="BE1229"/>
          <cell r="BF1229"/>
          <cell r="BG1229"/>
          <cell r="BH1229"/>
          <cell r="BI1229"/>
          <cell r="BJ1229"/>
          <cell r="BK1229"/>
          <cell r="BL1229"/>
          <cell r="BM1229"/>
          <cell r="BN1229"/>
          <cell r="BO1229"/>
          <cell r="BP1229"/>
          <cell r="BQ1229"/>
          <cell r="BR1229"/>
          <cell r="BS1229"/>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A1229"/>
          <cell r="CB1229"/>
          <cell r="CC1229" t="str">
            <v>ปฎิยุทธ์</v>
          </cell>
          <cell r="CD1229"/>
          <cell r="CE1229"/>
          <cell r="CF1229"/>
          <cell r="CG1229"/>
          <cell r="CH1229"/>
          <cell r="CI1229"/>
          <cell r="CJ1229"/>
          <cell r="CK1229"/>
          <cell r="CL1229"/>
          <cell r="CM1229"/>
          <cell r="CN1229"/>
          <cell r="CO1229"/>
        </row>
        <row r="1230">
          <cell r="B1230">
            <v>2720</v>
          </cell>
          <cell r="C1230">
            <v>1228</v>
          </cell>
          <cell r="D1230">
            <v>13</v>
          </cell>
          <cell r="E1230">
            <v>8</v>
          </cell>
          <cell r="F1230">
            <v>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Q1230"/>
          <cell r="R1230"/>
          <cell r="S1230" t="str">
            <v>จังหวัดฮอด</v>
          </cell>
          <cell r="T1230" t="str">
            <v>ผบE436</v>
          </cell>
          <cell r="U1230">
            <v>2565</v>
          </cell>
          <cell r="V1230" t="str">
            <v>ผบE555</v>
          </cell>
          <cell r="W1230">
            <v>2565</v>
          </cell>
          <cell r="X1230"/>
          <cell r="Y1230"/>
          <cell r="Z1230"/>
          <cell r="AA1230">
            <v>27</v>
          </cell>
          <cell r="AB1230">
            <v>7</v>
          </cell>
          <cell r="AC1230">
            <v>2565</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7/10/2567)</v>
          </cell>
          <cell r="BC1230"/>
          <cell r="BD1230"/>
          <cell r="BE1230"/>
          <cell r="BF1230"/>
          <cell r="BG1230"/>
          <cell r="BH1230"/>
          <cell r="BI1230"/>
          <cell r="BJ1230"/>
          <cell r="BK1230"/>
          <cell r="BL1230"/>
          <cell r="BM1230"/>
          <cell r="BN1230"/>
          <cell r="BO1230"/>
          <cell r="BP1230"/>
          <cell r="BQ1230"/>
          <cell r="BR1230"/>
          <cell r="BS1230"/>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A1230"/>
          <cell r="CB1230"/>
          <cell r="CC1230" t="str">
            <v>ปฏิยุทธ์</v>
          </cell>
          <cell r="CD1230"/>
          <cell r="CE1230"/>
          <cell r="CF1230"/>
          <cell r="CG1230"/>
          <cell r="CH1230"/>
          <cell r="CI1230"/>
          <cell r="CJ1230"/>
          <cell r="CK1230"/>
          <cell r="CL1230"/>
          <cell r="CM1230"/>
          <cell r="CN1230"/>
          <cell r="CO1230"/>
        </row>
        <row r="1231">
          <cell r="B1231">
            <v>2721</v>
          </cell>
          <cell r="C1231">
            <v>1229</v>
          </cell>
          <cell r="D1231">
            <v>13</v>
          </cell>
          <cell r="E1231">
            <v>8</v>
          </cell>
          <cell r="F1231">
            <v>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Q1231"/>
          <cell r="R1231"/>
          <cell r="S1231" t="str">
            <v>จังหวัดฮอด</v>
          </cell>
          <cell r="T1231" t="str">
            <v>ผบE435</v>
          </cell>
          <cell r="U1231">
            <v>2565</v>
          </cell>
          <cell r="V1231" t="str">
            <v>ผบE554</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12/10/2567)</v>
          </cell>
          <cell r="BC1231"/>
          <cell r="BD1231"/>
          <cell r="BE1231"/>
          <cell r="BF1231"/>
          <cell r="BG1231"/>
          <cell r="BH1231"/>
          <cell r="BI1231"/>
          <cell r="BJ1231"/>
          <cell r="BK1231"/>
          <cell r="BL1231"/>
          <cell r="BM1231"/>
          <cell r="BN1231"/>
          <cell r="BO1231"/>
          <cell r="BP1231"/>
          <cell r="BQ1231"/>
          <cell r="BR1231"/>
          <cell r="BS1231"/>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A1231"/>
          <cell r="CB1231"/>
          <cell r="CC1231" t="str">
            <v>ปฏิยุทธ์</v>
          </cell>
          <cell r="CD1231"/>
          <cell r="CE1231"/>
          <cell r="CF1231"/>
          <cell r="CG1231"/>
          <cell r="CH1231"/>
          <cell r="CI1231"/>
          <cell r="CJ1231"/>
          <cell r="CK1231"/>
          <cell r="CL1231"/>
          <cell r="CM1231"/>
          <cell r="CN1231"/>
          <cell r="CO1231"/>
        </row>
        <row r="1232">
          <cell r="B1232">
            <v>2722</v>
          </cell>
          <cell r="C1232">
            <v>1230</v>
          </cell>
          <cell r="D1232">
            <v>13</v>
          </cell>
          <cell r="E1232">
            <v>8</v>
          </cell>
          <cell r="F1232">
            <v>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Q1232"/>
          <cell r="R1232"/>
          <cell r="S1232" t="str">
            <v>จังหวัดฮอด</v>
          </cell>
          <cell r="T1232" t="str">
            <v>ผบE286</v>
          </cell>
          <cell r="U1232">
            <v>2567</v>
          </cell>
          <cell r="V1232" t="str">
            <v>ผบE509</v>
          </cell>
          <cell r="W1232">
            <v>2567</v>
          </cell>
          <cell r="X1232"/>
          <cell r="Y1232"/>
          <cell r="Z1232"/>
          <cell r="AA1232">
            <v>28</v>
          </cell>
          <cell r="AB1232">
            <v>5</v>
          </cell>
          <cell r="AC1232">
            <v>2567</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7/10/2567)</v>
          </cell>
          <cell r="BC1232"/>
          <cell r="BD1232"/>
          <cell r="BE1232"/>
          <cell r="BF1232"/>
          <cell r="BG1232"/>
          <cell r="BH1232"/>
          <cell r="BI1232"/>
          <cell r="BJ1232"/>
          <cell r="BK1232"/>
          <cell r="BL1232"/>
          <cell r="BM1232"/>
          <cell r="BN1232"/>
          <cell r="BO1232"/>
          <cell r="BP1232"/>
          <cell r="BQ1232"/>
          <cell r="BR1232"/>
          <cell r="BS1232"/>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A1232"/>
          <cell r="CB1232"/>
          <cell r="CC1232" t="str">
            <v>ปฏิยุทธ์</v>
          </cell>
          <cell r="CD1232"/>
          <cell r="CE1232"/>
          <cell r="CF1232"/>
          <cell r="CG1232"/>
          <cell r="CH1232"/>
          <cell r="CI1232"/>
          <cell r="CJ1232"/>
          <cell r="CK1232"/>
          <cell r="CL1232"/>
          <cell r="CM1232"/>
          <cell r="CN1232"/>
          <cell r="CO1232"/>
        </row>
        <row r="1233">
          <cell r="B1233">
            <v>2723</v>
          </cell>
          <cell r="C1233">
            <v>1231</v>
          </cell>
          <cell r="D1233">
            <v>13</v>
          </cell>
          <cell r="E1233">
            <v>8</v>
          </cell>
          <cell r="F1233">
            <v>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ผบE278</v>
          </cell>
          <cell r="U1233">
            <v>2567</v>
          </cell>
          <cell r="V1233" t="str">
            <v>ผบE506</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12/10/2567)</v>
          </cell>
          <cell r="BC1233"/>
          <cell r="BD1233"/>
          <cell r="BE1233"/>
          <cell r="BF1233"/>
          <cell r="BG1233"/>
          <cell r="BH1233"/>
          <cell r="BI1233"/>
          <cell r="BJ1233"/>
          <cell r="BK1233"/>
          <cell r="BL1233"/>
          <cell r="BM1233"/>
          <cell r="BN1233"/>
          <cell r="BO1233"/>
          <cell r="BP1233"/>
          <cell r="BQ1233"/>
          <cell r="BR1233"/>
          <cell r="BS1233"/>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3"/>
          <cell r="CA1233"/>
          <cell r="CB1233"/>
          <cell r="CC1233"/>
          <cell r="CD1233"/>
          <cell r="CE1233"/>
          <cell r="CF1233"/>
          <cell r="CG1233"/>
          <cell r="CH1233"/>
          <cell r="CI1233"/>
          <cell r="CJ1233"/>
          <cell r="CK1233"/>
          <cell r="CL1233"/>
          <cell r="CM1233"/>
          <cell r="CN1233"/>
          <cell r="CO1233"/>
        </row>
        <row r="1234">
          <cell r="B1234">
            <v>2724</v>
          </cell>
          <cell r="C1234">
            <v>1232</v>
          </cell>
          <cell r="D1234">
            <v>13</v>
          </cell>
          <cell r="E1234">
            <v>8</v>
          </cell>
          <cell r="F1234">
            <v>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ผบE284</v>
          </cell>
          <cell r="U1234">
            <v>2567</v>
          </cell>
          <cell r="V1234" t="str">
            <v>ผบE507</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รายงานวันที่ 19/10/2567</v>
          </cell>
          <cell r="BC1234"/>
          <cell r="BD1234"/>
          <cell r="BE1234"/>
          <cell r="BF1234"/>
          <cell r="BG1234"/>
          <cell r="BH1234"/>
          <cell r="BI1234"/>
          <cell r="BJ1234"/>
          <cell r="BK1234"/>
          <cell r="BL1234"/>
          <cell r="BM1234"/>
          <cell r="BN1234"/>
          <cell r="BO1234"/>
          <cell r="BP1234"/>
          <cell r="BQ1234"/>
          <cell r="BR1234"/>
          <cell r="BS1234"/>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A1234"/>
          <cell r="CB1234"/>
          <cell r="CC1234" t="str">
            <v>ปฏิยุทธ์</v>
          </cell>
          <cell r="CD1234"/>
          <cell r="CE1234"/>
          <cell r="CF1234"/>
          <cell r="CG1234"/>
          <cell r="CH1234"/>
          <cell r="CI1234"/>
          <cell r="CJ1234"/>
          <cell r="CK1234"/>
          <cell r="CL1234"/>
          <cell r="CM1234"/>
          <cell r="CN1234"/>
          <cell r="CO1234"/>
        </row>
        <row r="1235">
          <cell r="B1235">
            <v>2725</v>
          </cell>
          <cell r="C1235">
            <v>1233</v>
          </cell>
          <cell r="D1235">
            <v>13</v>
          </cell>
          <cell r="E1235">
            <v>8</v>
          </cell>
          <cell r="F1235">
            <v>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cell r="R1235"/>
          <cell r="S1235" t="str">
            <v>จังหวัดฮอด</v>
          </cell>
          <cell r="T1235" t="str">
            <v>ผบE285</v>
          </cell>
          <cell r="U1235">
            <v>2567</v>
          </cell>
          <cell r="V1235" t="str">
            <v>ผบE508</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รายงานสืบทรัพย์ 29/10/2567</v>
          </cell>
          <cell r="BC1235"/>
          <cell r="BD1235"/>
          <cell r="BE1235"/>
          <cell r="BF1235"/>
          <cell r="BG1235"/>
          <cell r="BH1235"/>
          <cell r="BI1235"/>
          <cell r="BJ1235"/>
          <cell r="BK1235"/>
          <cell r="BL1235"/>
          <cell r="BM1235"/>
          <cell r="BN1235"/>
          <cell r="BO1235"/>
          <cell r="BP1235"/>
          <cell r="BQ1235"/>
          <cell r="BR1235"/>
          <cell r="BS1235"/>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A1235"/>
          <cell r="CB1235"/>
          <cell r="CC1235" t="str">
            <v>ปฏิยุทธ์</v>
          </cell>
          <cell r="CD1235"/>
          <cell r="CE1235"/>
          <cell r="CF1235"/>
          <cell r="CG1235"/>
          <cell r="CH1235"/>
          <cell r="CI1235"/>
          <cell r="CJ1235"/>
          <cell r="CK1235"/>
          <cell r="CL1235"/>
          <cell r="CM1235"/>
          <cell r="CN1235"/>
          <cell r="CO1235"/>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K1236"/>
          <cell r="L1236" t="str">
            <v>เชียงใหม่</v>
          </cell>
          <cell r="M1236" t="str">
            <v>เชียงใหม่</v>
          </cell>
          <cell r="N1236">
            <v>8</v>
          </cell>
          <cell r="O1236" t="str">
            <v>ธนาคารประชาชน</v>
          </cell>
          <cell r="P1236"/>
          <cell r="Q1236"/>
          <cell r="R1236"/>
          <cell r="S1236" t="str">
            <v>จังหวัดฮอด</v>
          </cell>
          <cell r="T1236" t="str">
            <v>ผบE47</v>
          </cell>
          <cell r="U1236">
            <v>2566</v>
          </cell>
          <cell r="V1236" t="str">
            <v>ผบE308</v>
          </cell>
          <cell r="W1236">
            <v>2566</v>
          </cell>
          <cell r="X1236"/>
          <cell r="Y1236"/>
          <cell r="Z1236"/>
          <cell r="AA1236">
            <v>18</v>
          </cell>
          <cell r="AB1236">
            <v>4</v>
          </cell>
          <cell r="AC1236">
            <v>2566</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สืบทรัพย์//รายงานผลการสืบทรัพย์ 11/10/2567</v>
          </cell>
          <cell r="BC1236"/>
          <cell r="BD1236"/>
          <cell r="BE1236"/>
          <cell r="BF1236"/>
          <cell r="BG1236"/>
          <cell r="BH1236"/>
          <cell r="BI1236"/>
          <cell r="BJ1236"/>
          <cell r="BK1236"/>
          <cell r="BL1236"/>
          <cell r="BM1236"/>
          <cell r="BN1236"/>
          <cell r="BO1236"/>
          <cell r="BP1236"/>
          <cell r="BQ1236"/>
          <cell r="BR1236"/>
          <cell r="BS1236"/>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A1236"/>
          <cell r="CB1236"/>
          <cell r="CC1236" t="str">
            <v>วชิราภรณ์</v>
          </cell>
          <cell r="CD1236"/>
          <cell r="CE1236"/>
          <cell r="CF1236"/>
          <cell r="CG1236"/>
          <cell r="CH1236"/>
          <cell r="CI1236"/>
          <cell r="CJ1236"/>
          <cell r="CK1236"/>
          <cell r="CL1236">
            <v>243902</v>
          </cell>
          <cell r="CM1236"/>
          <cell r="CN1236"/>
          <cell r="CO1236"/>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K1237"/>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P1237"/>
          <cell r="Q1237"/>
          <cell r="R1237"/>
          <cell r="S1237" t="str">
            <v>แขวงเชียงใหม่</v>
          </cell>
          <cell r="T1237" t="str">
            <v>ผบE8961</v>
          </cell>
          <cell r="U1237">
            <v>2566</v>
          </cell>
          <cell r="V1237" t="str">
            <v>ผบE11110</v>
          </cell>
          <cell r="W1237">
            <v>2566</v>
          </cell>
          <cell r="X1237">
            <v>14</v>
          </cell>
          <cell r="Y1237">
            <v>11</v>
          </cell>
          <cell r="Z1237">
            <v>2566</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cell r="BD1237"/>
          <cell r="BE1237"/>
          <cell r="BF1237"/>
          <cell r="BG1237"/>
          <cell r="BH1237"/>
          <cell r="BI1237"/>
          <cell r="BJ1237"/>
          <cell r="BK1237"/>
          <cell r="BL1237"/>
          <cell r="BM1237"/>
          <cell r="BN1237"/>
          <cell r="BO1237"/>
          <cell r="BP1237"/>
          <cell r="BQ1237"/>
          <cell r="BR1237"/>
          <cell r="BS1237"/>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A1237"/>
          <cell r="CB1237"/>
          <cell r="CC1237" t="str">
            <v>วชิราภรณ์</v>
          </cell>
          <cell r="CD1237"/>
          <cell r="CE1237"/>
          <cell r="CF1237"/>
          <cell r="CG1237"/>
          <cell r="CH1237"/>
          <cell r="CI1237"/>
          <cell r="CJ1237"/>
          <cell r="CK1237"/>
          <cell r="CL1237">
            <v>243902</v>
          </cell>
          <cell r="CM1237"/>
          <cell r="CN1237"/>
          <cell r="CO1237"/>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Q1238"/>
          <cell r="R1238"/>
          <cell r="S1238" t="str">
            <v>จังหวัดฝาง</v>
          </cell>
          <cell r="T1238" t="str">
            <v>ผบE361</v>
          </cell>
          <cell r="U1238">
            <v>2559</v>
          </cell>
          <cell r="V1238" t="str">
            <v>ผบE483</v>
          </cell>
          <cell r="W1238">
            <v>2559</v>
          </cell>
          <cell r="X1238"/>
          <cell r="Y1238"/>
          <cell r="Z1238"/>
          <cell r="AA1238">
            <v>11</v>
          </cell>
          <cell r="AB1238">
            <v>7</v>
          </cell>
          <cell r="AC1238">
            <v>2559</v>
          </cell>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สืบทรัพย์แล้ว รายงานผลสืบ 7/11/2567</v>
          </cell>
          <cell r="BC1238"/>
          <cell r="BD1238"/>
          <cell r="BE1238"/>
          <cell r="BF1238"/>
          <cell r="BG1238"/>
          <cell r="BH1238"/>
          <cell r="BI1238"/>
          <cell r="BJ1238"/>
          <cell r="BK1238"/>
          <cell r="BL1238"/>
          <cell r="BM1238"/>
          <cell r="BN1238"/>
          <cell r="BO1238"/>
          <cell r="BP1238"/>
          <cell r="BQ1238"/>
          <cell r="BR1238"/>
          <cell r="BS1238"/>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A1238"/>
          <cell r="CB1238">
            <v>7</v>
          </cell>
          <cell r="CC1238" t="str">
            <v>นุสบา</v>
          </cell>
          <cell r="CD1238"/>
          <cell r="CE1238"/>
          <cell r="CF1238"/>
          <cell r="CG1238"/>
          <cell r="CH1238"/>
          <cell r="CI1238"/>
          <cell r="CJ1238"/>
          <cell r="CK1238"/>
          <cell r="CL1238"/>
          <cell r="CM1238"/>
          <cell r="CN1238"/>
          <cell r="CO1238"/>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K1239"/>
          <cell r="L1239" t="str">
            <v>บิ๊กซี หางดง</v>
          </cell>
          <cell r="M1239" t="str">
            <v>เชียงใหม่ 3</v>
          </cell>
          <cell r="N1239">
            <v>8</v>
          </cell>
          <cell r="O1239"/>
          <cell r="P1239"/>
          <cell r="Q1239"/>
          <cell r="R1239"/>
          <cell r="S1239" t="str">
            <v>แขวงเชียงใหม่</v>
          </cell>
          <cell r="T1239" t="str">
            <v>ผบE3208</v>
          </cell>
          <cell r="U1239">
            <v>2567</v>
          </cell>
          <cell r="V1239" t="str">
            <v>ผบE5124</v>
          </cell>
          <cell r="W1239">
            <v>2567</v>
          </cell>
          <cell r="X1239"/>
          <cell r="Y1239"/>
          <cell r="Z1239"/>
          <cell r="AA1239">
            <v>10</v>
          </cell>
          <cell r="AB1239">
            <v>6</v>
          </cell>
          <cell r="AC1239">
            <v>2567</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v>
          </cell>
          <cell r="BC1239"/>
          <cell r="BD1239"/>
          <cell r="BE1239"/>
          <cell r="BF1239"/>
          <cell r="BG1239"/>
          <cell r="BH1239"/>
          <cell r="BI1239"/>
          <cell r="BJ1239"/>
          <cell r="BK1239"/>
          <cell r="BL1239"/>
          <cell r="BM1239"/>
          <cell r="BN1239"/>
          <cell r="BO1239"/>
          <cell r="BP1239"/>
          <cell r="BQ1239"/>
          <cell r="BR1239"/>
          <cell r="BS1239"/>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A1239"/>
          <cell r="CB1239"/>
          <cell r="CC1239" t="str">
            <v>ปฏิยุทธ์</v>
          </cell>
          <cell r="CD1239"/>
          <cell r="CE1239"/>
          <cell r="CF1239"/>
          <cell r="CG1239"/>
          <cell r="CH1239"/>
          <cell r="CI1239"/>
          <cell r="CJ1239"/>
          <cell r="CK1239"/>
          <cell r="CL1239"/>
          <cell r="CM1239"/>
          <cell r="CN1239"/>
          <cell r="CO1239"/>
        </row>
        <row r="1240">
          <cell r="B1240">
            <v>2742</v>
          </cell>
          <cell r="C1240">
            <v>1882</v>
          </cell>
          <cell r="D1240"/>
          <cell r="E1240"/>
          <cell r="F1240"/>
          <cell r="G1240">
            <v>800098194239</v>
          </cell>
          <cell r="H1240" t="str">
            <v>นางสาว</v>
          </cell>
          <cell r="I1240" t="str">
            <v>สุภาภรณ์</v>
          </cell>
          <cell r="J1240" t="str">
            <v>พันหาญ</v>
          </cell>
          <cell r="L1240" t="str">
            <v>หนองหอย</v>
          </cell>
          <cell r="M1240" t="str">
            <v>เชียงใหม่ 1</v>
          </cell>
          <cell r="N1240">
            <v>8</v>
          </cell>
          <cell r="O1240" t="str">
            <v>สินเชื่อธนาคารประชาชน</v>
          </cell>
          <cell r="P1240" t="str">
            <v>1.บุคคลค้ำประกัน</v>
          </cell>
          <cell r="Q1240">
            <v>170060</v>
          </cell>
          <cell r="R1240">
            <v>52862.97</v>
          </cell>
          <cell r="S1240" t="str">
            <v>จังหวัดฮอด</v>
          </cell>
          <cell r="T1240" t="str">
            <v>ผบE372</v>
          </cell>
          <cell r="U1240">
            <v>2566</v>
          </cell>
          <cell r="V1240" t="str">
            <v>ผบE695</v>
          </cell>
          <cell r="W1240">
            <v>2566</v>
          </cell>
          <cell r="X1240"/>
          <cell r="Y1240"/>
          <cell r="Z1240"/>
          <cell r="AA1240">
            <v>28</v>
          </cell>
          <cell r="AB1240">
            <v>6</v>
          </cell>
          <cell r="AC1240">
            <v>2566</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สืบทรัพย์//รายงานผลการสืบทรัพย์ 11/10/2567</v>
          </cell>
          <cell r="BC1240"/>
          <cell r="BD1240"/>
          <cell r="BE1240"/>
          <cell r="BF1240"/>
          <cell r="BG1240"/>
          <cell r="BH1240"/>
          <cell r="BI1240"/>
          <cell r="BJ1240"/>
          <cell r="BK1240"/>
          <cell r="BL1240"/>
          <cell r="BM1240"/>
          <cell r="BN1240"/>
          <cell r="BO1240"/>
          <cell r="BP1240"/>
          <cell r="BQ1240"/>
          <cell r="BR1240"/>
          <cell r="BS1240"/>
          <cell r="BT1240" t="str">
            <v>นางสาวสุภาภรณ์ พันหาญ</v>
          </cell>
          <cell r="BU1240">
            <v>883166010006</v>
          </cell>
          <cell r="BV1240" t="str">
            <v>1.นางสาวสุภาภรณ์  พันหาญ
2.นางสาวพิมพารัตน์     ขัติยศ</v>
          </cell>
          <cell r="BW1240" t="str">
            <v>จำเลยที่ 1
จำเลยที่ 2</v>
          </cell>
          <cell r="BX1240" t="str">
            <v>1-5099-01024-02-5
1-5602-00069-88-1</v>
          </cell>
          <cell r="BY124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40" t="str">
            <v>พบทรัพย์</v>
          </cell>
          <cell r="CA1240"/>
          <cell r="CB1240"/>
          <cell r="CC1240" t="str">
            <v>วชิราภรณ์</v>
          </cell>
          <cell r="CD1240"/>
          <cell r="CE1240"/>
          <cell r="CF1240"/>
          <cell r="CG1240"/>
          <cell r="CH1240"/>
          <cell r="CI1240"/>
          <cell r="CJ1240"/>
          <cell r="CK1240"/>
          <cell r="CL1240">
            <v>243910</v>
          </cell>
          <cell r="CM1240"/>
          <cell r="CN1240"/>
          <cell r="CO1240"/>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ผบ.2028</v>
          </cell>
          <cell r="U1241">
            <v>2560</v>
          </cell>
          <cell r="V1241" t="str">
            <v>ผบ.9243</v>
          </cell>
          <cell r="W1241">
            <v>2560</v>
          </cell>
          <cell r="X1241"/>
          <cell r="Y1241"/>
          <cell r="Z1241"/>
          <cell r="AA1241">
            <v>27</v>
          </cell>
          <cell r="AB1241">
            <v>9</v>
          </cell>
          <cell r="AC1241">
            <v>2560</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cell r="BD1241"/>
          <cell r="BE1241"/>
          <cell r="BF1241"/>
          <cell r="BG1241"/>
          <cell r="BH1241"/>
          <cell r="BI1241"/>
          <cell r="BJ1241"/>
          <cell r="BK1241"/>
          <cell r="BL1241"/>
          <cell r="BM1241"/>
          <cell r="BN1241"/>
          <cell r="BO1241"/>
          <cell r="BP1241"/>
          <cell r="BQ1241"/>
          <cell r="BR1241"/>
          <cell r="BS1241"/>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A1241"/>
          <cell r="CB1241"/>
          <cell r="CC1241" t="str">
            <v>วชิราภรณ์</v>
          </cell>
          <cell r="CD1241"/>
          <cell r="CE1241"/>
          <cell r="CF1241"/>
          <cell r="CG1241"/>
          <cell r="CH1241"/>
          <cell r="CI1241"/>
          <cell r="CJ1241"/>
          <cell r="CK1241"/>
          <cell r="CL1241">
            <v>243902</v>
          </cell>
          <cell r="CM1241"/>
          <cell r="CN1241"/>
          <cell r="CO1241"/>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ผบ.2453</v>
          </cell>
          <cell r="U1242">
            <v>2559</v>
          </cell>
          <cell r="V1242" t="str">
            <v>ผบ.3740</v>
          </cell>
          <cell r="W1242">
            <v>2559</v>
          </cell>
          <cell r="X1242"/>
          <cell r="Y1242"/>
          <cell r="Z1242"/>
          <cell r="AA1242">
            <v>31</v>
          </cell>
          <cell r="AB1242">
            <v>7</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//รายงานผลการสืบทรัพย์ 11/10/2567</v>
          </cell>
          <cell r="BC1242"/>
          <cell r="BD1242"/>
          <cell r="BE1242"/>
          <cell r="BF1242"/>
          <cell r="BG1242"/>
          <cell r="BH1242"/>
          <cell r="BI1242"/>
          <cell r="BJ1242"/>
          <cell r="BK1242"/>
          <cell r="BL1242"/>
          <cell r="BM1242"/>
          <cell r="BN1242"/>
          <cell r="BO1242"/>
          <cell r="BP1242"/>
          <cell r="BQ1242"/>
          <cell r="BR1242"/>
          <cell r="BS1242"/>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A1242"/>
          <cell r="CB1242"/>
          <cell r="CC1242" t="str">
            <v>วชิราภรณ์</v>
          </cell>
          <cell r="CD1242"/>
          <cell r="CE1242"/>
          <cell r="CF1242"/>
          <cell r="CG1242"/>
          <cell r="CH1242"/>
          <cell r="CI1242"/>
          <cell r="CJ1242"/>
          <cell r="CK1242"/>
          <cell r="CL1242">
            <v>243902</v>
          </cell>
          <cell r="CM1242"/>
          <cell r="CN1242"/>
          <cell r="CO1242"/>
        </row>
        <row r="1243">
          <cell r="B1243">
            <v>2736</v>
          </cell>
          <cell r="C1243">
            <v>1887</v>
          </cell>
          <cell r="D1243">
            <v>3</v>
          </cell>
          <cell r="E1243">
            <v>9</v>
          </cell>
          <cell r="F1243">
            <v>2567</v>
          </cell>
          <cell r="G1243">
            <v>800027032104</v>
          </cell>
          <cell r="H1243" t="str">
            <v>นาย</v>
          </cell>
          <cell r="I1243" t="str">
            <v>เอกอัษฎาธรฐ์</v>
          </cell>
          <cell r="J1243" t="str">
            <v>สินทร์ทาภาณุกร</v>
          </cell>
          <cell r="K1243" t="str">
            <v>1-5019-00003-04-3</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ผบ.2576</v>
          </cell>
          <cell r="U1243">
            <v>2560</v>
          </cell>
          <cell r="V1243" t="str">
            <v>ผบ.4114</v>
          </cell>
          <cell r="W1243">
            <v>2560</v>
          </cell>
          <cell r="X1243">
            <v>4</v>
          </cell>
          <cell r="Y1243">
            <v>7</v>
          </cell>
          <cell r="Z1243">
            <v>2560</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  //รายงานผลการสืบทรัพย์ 26/9/2567</v>
          </cell>
          <cell r="BC1243"/>
          <cell r="BD1243"/>
          <cell r="BE1243"/>
          <cell r="BF1243"/>
          <cell r="BG1243"/>
          <cell r="BH1243"/>
          <cell r="BI1243"/>
          <cell r="BJ1243"/>
          <cell r="BK1243"/>
          <cell r="BL1243"/>
          <cell r="BM1243"/>
          <cell r="BN1243"/>
          <cell r="BO1243"/>
          <cell r="BP1243"/>
          <cell r="BQ1243"/>
          <cell r="BR1243"/>
          <cell r="BS1243"/>
          <cell r="BT1243" t="str">
            <v>นายเอกอัษฎาธรฐ์ สินทร์ทาภาณุกร</v>
          </cell>
          <cell r="BU1243">
            <v>0</v>
          </cell>
          <cell r="BV1243" t="str">
            <v>1.นายเอกอัษฎาธรฐ์    สินทร์ทาภาณุกร
2.นางสาวอัญชลี      นาเต๋จ๊ะ</v>
          </cell>
          <cell r="BW1243" t="str">
            <v>จำเลยที่ 1
จำเลยที่ 2</v>
          </cell>
          <cell r="BX1243" t="str">
            <v>1-5019-00003-04-3
1-5099-00443-19-9</v>
          </cell>
          <cell r="BY124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3" t="str">
            <v>ไม่พบ</v>
          </cell>
          <cell r="CA1243"/>
          <cell r="CB1243"/>
          <cell r="CC1243" t="str">
            <v>วชิราภรณ์</v>
          </cell>
          <cell r="CD1243"/>
          <cell r="CE1243"/>
          <cell r="CF1243"/>
          <cell r="CG1243"/>
          <cell r="CH1243"/>
          <cell r="CI1243"/>
          <cell r="CJ1243"/>
          <cell r="CK1243"/>
          <cell r="CL1243">
            <v>243902</v>
          </cell>
          <cell r="CM1243"/>
          <cell r="CN1243"/>
          <cell r="CO1243"/>
        </row>
        <row r="1244">
          <cell r="B1244">
            <v>2737</v>
          </cell>
          <cell r="C1244">
            <v>1888</v>
          </cell>
          <cell r="D1244">
            <v>3</v>
          </cell>
          <cell r="E1244">
            <v>9</v>
          </cell>
          <cell r="F1244">
            <v>2567</v>
          </cell>
          <cell r="G1244">
            <v>800070447654</v>
          </cell>
          <cell r="H1244" t="str">
            <v>นาย</v>
          </cell>
          <cell r="I1244" t="str">
            <v>สิทธิพร</v>
          </cell>
          <cell r="J1244" t="str">
            <v>สันดวงดี</v>
          </cell>
          <cell r="K1244" t="str">
            <v>5-5019-00027-45-0</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ผบ.14769</v>
          </cell>
          <cell r="U1244">
            <v>2562</v>
          </cell>
          <cell r="V1244" t="str">
            <v>ผบ.2889</v>
          </cell>
          <cell r="W1244">
            <v>2563</v>
          </cell>
          <cell r="X1244"/>
          <cell r="Y1244"/>
          <cell r="Z1244"/>
          <cell r="AA1244">
            <v>25</v>
          </cell>
          <cell r="AB1244">
            <v>2</v>
          </cell>
          <cell r="AC1244">
            <v>2563</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cell r="BD1244"/>
          <cell r="BE1244"/>
          <cell r="BF1244"/>
          <cell r="BG1244"/>
          <cell r="BH1244"/>
          <cell r="BI1244"/>
          <cell r="BJ1244"/>
          <cell r="BK1244"/>
          <cell r="BL1244"/>
          <cell r="BM1244"/>
          <cell r="BN1244"/>
          <cell r="BO1244"/>
          <cell r="BP1244"/>
          <cell r="BQ1244"/>
          <cell r="BR1244"/>
          <cell r="BS1244"/>
          <cell r="BT1244" t="str">
            <v>นายสิทธิพร สันดวงดี</v>
          </cell>
          <cell r="BU1244">
            <v>0</v>
          </cell>
          <cell r="BV1244" t="str">
            <v>1.นายสิทธิพร   สันดวงดี
2.นางสุนันท์  สันดวงดี
3.นางสาวนิภาพร    ศรีละคร
4.นายวุฒิชัย    ทิพย์เนตร</v>
          </cell>
          <cell r="BW1244" t="str">
            <v>จำเลยที่ 1
คู่สมรสจำเลยที่ 1
จำเลยที่ 2
จำเลยที่ 3</v>
          </cell>
          <cell r="BX1244" t="str">
            <v>5-5019-00027-45-0
3-7502-00221-02-5 
1-5099-01124-09-7          
3-5406-00009-23-8</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4" t="str">
            <v>ไม่พบ</v>
          </cell>
          <cell r="CA1244"/>
          <cell r="CB1244"/>
          <cell r="CC1244" t="str">
            <v>วชิราภรณ์</v>
          </cell>
          <cell r="CD1244"/>
          <cell r="CE1244"/>
          <cell r="CF1244"/>
          <cell r="CG1244"/>
          <cell r="CH1244"/>
          <cell r="CI1244"/>
          <cell r="CJ1244"/>
          <cell r="CK1244"/>
          <cell r="CL1244">
            <v>243902</v>
          </cell>
          <cell r="CM1244"/>
          <cell r="CN1244"/>
          <cell r="CO1244"/>
        </row>
        <row r="1245">
          <cell r="B1245">
            <v>2738</v>
          </cell>
          <cell r="C1245">
            <v>1889</v>
          </cell>
          <cell r="D1245">
            <v>3</v>
          </cell>
          <cell r="E1245">
            <v>9</v>
          </cell>
          <cell r="F1245">
            <v>2567</v>
          </cell>
          <cell r="G1245">
            <v>800030163987</v>
          </cell>
          <cell r="H1245" t="str">
            <v>นางสาว</v>
          </cell>
          <cell r="I1245" t="str">
            <v>สาวิณี</v>
          </cell>
          <cell r="J1245" t="str">
            <v>ปู่เงิน</v>
          </cell>
          <cell r="K1245" t="str">
            <v>1-5105-00043-93-4</v>
          </cell>
          <cell r="L1245" t="str">
            <v>หนองหอย</v>
          </cell>
          <cell r="M1245" t="str">
            <v>เชียงใหม่ 1</v>
          </cell>
          <cell r="N1245">
            <v>8</v>
          </cell>
          <cell r="O1245" t="str">
            <v>สินเชื่อสวัสดิการ</v>
          </cell>
          <cell r="P1245" t="str">
            <v>1.บุคคลค้ำประกัน</v>
          </cell>
          <cell r="Q1245"/>
          <cell r="R1245"/>
          <cell r="S1245" t="str">
            <v>จังหวัดลำพูน</v>
          </cell>
          <cell r="T1245" t="str">
            <v>ผบ.1248</v>
          </cell>
          <cell r="U1245">
            <v>2563</v>
          </cell>
          <cell r="V1245" t="str">
            <v>ผบ.1915</v>
          </cell>
          <cell r="W1245">
            <v>2563</v>
          </cell>
          <cell r="X1245">
            <v>17</v>
          </cell>
          <cell r="Y1245">
            <v>8</v>
          </cell>
          <cell r="Z1245">
            <v>2563</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cell r="BD1245"/>
          <cell r="BE1245"/>
          <cell r="BF1245"/>
          <cell r="BG1245"/>
          <cell r="BH1245"/>
          <cell r="BI1245"/>
          <cell r="BJ1245"/>
          <cell r="BK1245"/>
          <cell r="BL1245"/>
          <cell r="BM1245"/>
          <cell r="BN1245"/>
          <cell r="BO1245"/>
          <cell r="BP1245"/>
          <cell r="BQ1245"/>
          <cell r="BR1245"/>
          <cell r="BS1245"/>
          <cell r="BT1245" t="str">
            <v>นางสาวสาวิณี ปู่เงิน</v>
          </cell>
          <cell r="BU1245">
            <v>0</v>
          </cell>
          <cell r="BV1245" t="str">
            <v>1.นางสาวสาวิณี   ปู่เงิน
2.นางสาวปุณยนุช     มหาวิทิกุล
3.นายอุดมศักดิ์   อรุณศิงขริน
4.นางสาวกันทิมา     อารีรักษ์</v>
          </cell>
          <cell r="BW1245" t="str">
            <v>จำเลยที่ 1
จำเลยที่ 2
คู่สมรสจำเลยที่ 2
จำเลยที่ 3</v>
          </cell>
          <cell r="BX1245" t="str">
            <v>1-5105-00043-93-4
8-5703-84016-89-9
1-5508-00003-81-4
1-9098-00370-53-6</v>
          </cell>
          <cell r="BY1245"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5" t="str">
            <v>ไม่พบ</v>
          </cell>
          <cell r="CA1245"/>
          <cell r="CB1245"/>
          <cell r="CC1245" t="str">
            <v>วชิราภรณ์</v>
          </cell>
          <cell r="CD1245"/>
          <cell r="CE1245"/>
          <cell r="CF1245"/>
          <cell r="CG1245"/>
          <cell r="CH1245"/>
          <cell r="CI1245"/>
          <cell r="CJ1245"/>
          <cell r="CK1245"/>
          <cell r="CL1245">
            <v>243902</v>
          </cell>
          <cell r="CM1245"/>
          <cell r="CN1245"/>
          <cell r="CO1245"/>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ผบ.11278</v>
          </cell>
          <cell r="U1246">
            <v>2559</v>
          </cell>
          <cell r="V1246" t="str">
            <v>ผบ.89</v>
          </cell>
          <cell r="W1246">
            <v>2560</v>
          </cell>
          <cell r="X1246">
            <v>17</v>
          </cell>
          <cell r="Y1246">
            <v>1</v>
          </cell>
          <cell r="Z1246">
            <v>2560</v>
          </cell>
          <cell r="AA1246"/>
          <cell r="AB1246"/>
          <cell r="AC1246"/>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cell r="BD1246"/>
          <cell r="BE1246"/>
          <cell r="BF1246"/>
          <cell r="BG1246"/>
          <cell r="BH1246"/>
          <cell r="BI1246"/>
          <cell r="BJ1246"/>
          <cell r="BK1246"/>
          <cell r="BL1246"/>
          <cell r="BM1246"/>
          <cell r="BN1246"/>
          <cell r="BO1246"/>
          <cell r="BP1246"/>
          <cell r="BQ1246"/>
          <cell r="BR1246"/>
          <cell r="BS1246"/>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A1246"/>
          <cell r="CB1246"/>
          <cell r="CC1246" t="str">
            <v>วชิราภรณ์</v>
          </cell>
          <cell r="CD1246"/>
          <cell r="CE1246"/>
          <cell r="CF1246"/>
          <cell r="CG1246"/>
          <cell r="CH1246"/>
          <cell r="CI1246"/>
          <cell r="CJ1246"/>
          <cell r="CK1246"/>
          <cell r="CL1246">
            <v>243902</v>
          </cell>
          <cell r="CM1246"/>
          <cell r="CN1246"/>
          <cell r="CO1246"/>
        </row>
        <row r="1247">
          <cell r="B1247">
            <v>2734</v>
          </cell>
          <cell r="C1247">
            <v>1885</v>
          </cell>
          <cell r="D1247">
            <v>3</v>
          </cell>
          <cell r="E1247">
            <v>9</v>
          </cell>
          <cell r="F1247">
            <v>2567</v>
          </cell>
          <cell r="G1247">
            <v>800045997833</v>
          </cell>
          <cell r="H1247" t="str">
            <v>นาย</v>
          </cell>
          <cell r="I1247" t="str">
            <v>ธีรเนศ</v>
          </cell>
          <cell r="J1247" t="str">
            <v>ทิพย์โพธา</v>
          </cell>
          <cell r="K1247" t="str">
            <v>3-5099-00929-41-1</v>
          </cell>
          <cell r="L1247" t="str">
            <v>หนองหอย</v>
          </cell>
          <cell r="M1247" t="str">
            <v>เชียงใหม่ 1</v>
          </cell>
          <cell r="N1247">
            <v>8</v>
          </cell>
          <cell r="O1247" t="str">
            <v>สินเชื่อธนาคารประชาชน</v>
          </cell>
          <cell r="P1247" t="str">
            <v>บุคคลค้ำประกัน</v>
          </cell>
          <cell r="Q1247"/>
          <cell r="R1247"/>
          <cell r="S1247" t="str">
            <v>แขวงเชียงใหม่</v>
          </cell>
          <cell r="T1247" t="str">
            <v>ผบ.183</v>
          </cell>
          <cell r="U1247">
            <v>2559</v>
          </cell>
          <cell r="V1247" t="str">
            <v>ผบ.2291</v>
          </cell>
          <cell r="W1247">
            <v>2559</v>
          </cell>
          <cell r="X1247">
            <v>19</v>
          </cell>
          <cell r="Y1247">
            <v>4</v>
          </cell>
          <cell r="Z1247">
            <v>2559</v>
          </cell>
          <cell r="AA1247"/>
          <cell r="AB1247"/>
          <cell r="AC1247"/>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cell r="BD1247"/>
          <cell r="BE1247"/>
          <cell r="BF1247"/>
          <cell r="BG1247"/>
          <cell r="BH1247"/>
          <cell r="BI1247"/>
          <cell r="BJ1247"/>
          <cell r="BK1247"/>
          <cell r="BL1247"/>
          <cell r="BM1247"/>
          <cell r="BN1247"/>
          <cell r="BO1247"/>
          <cell r="BP1247"/>
          <cell r="BQ1247"/>
          <cell r="BR1247"/>
          <cell r="BS1247"/>
          <cell r="BT1247" t="str">
            <v>นายธีรเนศ ทิพย์โพธา</v>
          </cell>
          <cell r="BU1247">
            <v>823558011168</v>
          </cell>
          <cell r="BV1247" t="str">
            <v>1.นายธีรเนศ     ทิพย์โพธา
2.นางสาวอัจฉรา   ตันเกษม
3.นายจักรกิจ     จำรัส</v>
          </cell>
          <cell r="BW1247" t="str">
            <v>จำเลยที่ 1
จำเลยที่ 2
จำเลยที่ 3</v>
          </cell>
          <cell r="BX1247" t="str">
            <v>3-5099-00929-41-1
3-5099-00913-32-9
3-5601-00413-73-1</v>
          </cell>
          <cell r="BY124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7" t="str">
            <v>ไม่พบ</v>
          </cell>
          <cell r="CA1247"/>
          <cell r="CB1247"/>
          <cell r="CC1247" t="str">
            <v>วชิราภรณ์</v>
          </cell>
          <cell r="CD1247"/>
          <cell r="CE1247"/>
          <cell r="CF1247"/>
          <cell r="CG1247"/>
          <cell r="CH1247"/>
          <cell r="CI1247"/>
          <cell r="CJ1247"/>
          <cell r="CK1247"/>
          <cell r="CL1247">
            <v>243902</v>
          </cell>
          <cell r="CM1247"/>
          <cell r="CN1247"/>
          <cell r="CO1247"/>
        </row>
        <row r="1248">
          <cell r="B1248">
            <v>2733</v>
          </cell>
          <cell r="C1248">
            <v>1884</v>
          </cell>
          <cell r="D1248">
            <v>3</v>
          </cell>
          <cell r="E1248">
            <v>9</v>
          </cell>
          <cell r="F1248">
            <v>2567</v>
          </cell>
          <cell r="G1248">
            <v>800064651089</v>
          </cell>
          <cell r="H1248" t="str">
            <v>นาย</v>
          </cell>
          <cell r="I1248" t="str">
            <v>สมเกียรติ</v>
          </cell>
          <cell r="J1248" t="str">
            <v>ขวดแก้ว</v>
          </cell>
          <cell r="K1248" t="str">
            <v>3-6498-00075-84-3</v>
          </cell>
          <cell r="L1248" t="str">
            <v>หนองหอย</v>
          </cell>
          <cell r="M1248" t="str">
            <v>เชียงใหม่ 1</v>
          </cell>
          <cell r="N1248">
            <v>8</v>
          </cell>
          <cell r="O1248" t="str">
            <v>สินเชื่อธนาคารประชาชน</v>
          </cell>
          <cell r="P1248" t="str">
            <v>บุคคลค้ำประกัน</v>
          </cell>
          <cell r="Q1248"/>
          <cell r="R1248"/>
          <cell r="S1248" t="str">
            <v>แขวงเชียงใหม่</v>
          </cell>
          <cell r="T1248" t="str">
            <v>ผบ.6795</v>
          </cell>
          <cell r="U1248">
            <v>2563</v>
          </cell>
          <cell r="V1248" t="str">
            <v>ผบ.2551</v>
          </cell>
          <cell r="W1248">
            <v>2564</v>
          </cell>
          <cell r="X1248">
            <v>15</v>
          </cell>
          <cell r="Y1248">
            <v>11</v>
          </cell>
          <cell r="Z1248">
            <v>2564</v>
          </cell>
          <cell r="AA1248"/>
          <cell r="AB1248"/>
          <cell r="AC1248"/>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สืบทรัพย์  //รายงานผลการสืบทรัพย์ 26/9/2567</v>
          </cell>
          <cell r="BC1248"/>
          <cell r="BD1248"/>
          <cell r="BE1248"/>
          <cell r="BF1248"/>
          <cell r="BG1248"/>
          <cell r="BH1248"/>
          <cell r="BI1248"/>
          <cell r="BJ1248"/>
          <cell r="BK1248"/>
          <cell r="BL1248"/>
          <cell r="BM1248"/>
          <cell r="BN1248"/>
          <cell r="BO1248"/>
          <cell r="BP1248"/>
          <cell r="BQ1248"/>
          <cell r="BR1248"/>
          <cell r="BS1248"/>
          <cell r="BT1248" t="str">
            <v>นายสมเกียรติ ขวดแก้ว</v>
          </cell>
          <cell r="BU1248">
            <v>883162011130</v>
          </cell>
          <cell r="BV1248" t="str">
            <v xml:space="preserve">1.นายสมเกียรติ    ขวดแก้ว
2.นางสาวศศิวิมล   อนุชนกานน
3.นายมงคล    คั้งคีรี
4.นางสุดารัตน์   คั้งคีรี
5.นายยงยุทธ     ไชยวะรีย์
</v>
          </cell>
          <cell r="BW1248" t="str">
            <v>จำเลยที่ 1
คู่สมรสจำเลยที่ 1
จำเลยที่ 2
คู่สมรสจำเลยที่ 2
จำเลยที่ 3</v>
          </cell>
          <cell r="BX1248" t="str">
            <v>3-6498-00075-84-3
1-5805-00105-74-3
3-5104-00303-66-3
5-5018-01096-25-9
3-4502-00413-03-2</v>
          </cell>
          <cell r="BY124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8" t="str">
            <v>ไม่พบ</v>
          </cell>
          <cell r="CA1248"/>
          <cell r="CB1248"/>
          <cell r="CC1248" t="str">
            <v>วชิราภรณ์</v>
          </cell>
          <cell r="CD1248"/>
          <cell r="CE1248"/>
          <cell r="CF1248"/>
          <cell r="CG1248"/>
          <cell r="CH1248"/>
          <cell r="CI1248"/>
          <cell r="CJ1248"/>
          <cell r="CK1248"/>
          <cell r="CL1248">
            <v>243902</v>
          </cell>
          <cell r="CM1248"/>
          <cell r="CN1248"/>
          <cell r="CO1248"/>
        </row>
        <row r="1249">
          <cell r="B1249">
            <v>2739</v>
          </cell>
          <cell r="C1249">
            <v>1890</v>
          </cell>
          <cell r="D1249"/>
          <cell r="E1249"/>
          <cell r="F1249"/>
          <cell r="G1249">
            <v>800032352794</v>
          </cell>
          <cell r="H1249" t="str">
            <v>นาย</v>
          </cell>
          <cell r="I1249" t="str">
            <v>รชานนท์</v>
          </cell>
          <cell r="J1249" t="str">
            <v>ทรายปัน</v>
          </cell>
          <cell r="K1249"/>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X1249"/>
          <cell r="Y1249"/>
          <cell r="Z1249"/>
          <cell r="AA1249">
            <v>15</v>
          </cell>
          <cell r="AB1249">
            <v>5</v>
          </cell>
          <cell r="AC1249">
            <v>2566</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รายงานผลสืบทรัพย์ 8/11/2567</v>
          </cell>
          <cell r="BC1249"/>
          <cell r="BD1249"/>
          <cell r="BE1249"/>
          <cell r="BF1249"/>
          <cell r="BG1249"/>
          <cell r="BH1249"/>
          <cell r="BI1249"/>
          <cell r="BJ1249"/>
          <cell r="BK1249"/>
          <cell r="BL1249"/>
          <cell r="BM1249"/>
          <cell r="BN1249"/>
          <cell r="BO1249"/>
          <cell r="BP1249"/>
          <cell r="BQ1249"/>
          <cell r="BR1249"/>
          <cell r="BS1249"/>
          <cell r="BT1249" t="str">
            <v>นายรชานนท์ ทรายปัน</v>
          </cell>
          <cell r="BU1249"/>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A1249"/>
          <cell r="CB1249"/>
          <cell r="CC1249" t="str">
            <v>วชิราภรณ์</v>
          </cell>
          <cell r="CD1249"/>
          <cell r="CE1249"/>
          <cell r="CF1249"/>
          <cell r="CG1249"/>
          <cell r="CH1249"/>
          <cell r="CI1249"/>
          <cell r="CJ1249"/>
          <cell r="CK1249"/>
          <cell r="CL1249"/>
          <cell r="CM1249"/>
          <cell r="CN1249"/>
          <cell r="CO1249"/>
        </row>
        <row r="1250">
          <cell r="B1250">
            <v>2740</v>
          </cell>
          <cell r="C1250">
            <v>1891</v>
          </cell>
          <cell r="D1250"/>
          <cell r="E1250"/>
          <cell r="F1250"/>
          <cell r="G1250">
            <v>800085895145</v>
          </cell>
          <cell r="H1250" t="str">
            <v>นาง</v>
          </cell>
          <cell r="I1250" t="str">
            <v>มัลลิกา</v>
          </cell>
          <cell r="J1250" t="str">
            <v>วรรณ์สว่าง</v>
          </cell>
          <cell r="K1250"/>
          <cell r="L1250" t="str">
            <v>เชียงใหม่</v>
          </cell>
          <cell r="M1250" t="str">
            <v>เชียงใหม่ 1</v>
          </cell>
          <cell r="N1250">
            <v>8</v>
          </cell>
          <cell r="O1250" t="str">
            <v>สินเชื่อธนาคารประชาชน</v>
          </cell>
          <cell r="P1250"/>
          <cell r="Q1250">
            <v>144654.1</v>
          </cell>
          <cell r="R1250">
            <v>38129.519999999997</v>
          </cell>
          <cell r="S1250" t="str">
            <v>จังหวัดเทิง</v>
          </cell>
          <cell r="T1250" t="str">
            <v>ผบE537</v>
          </cell>
          <cell r="U1250">
            <v>2566</v>
          </cell>
          <cell r="V1250" t="str">
            <v>ผบE1172</v>
          </cell>
          <cell r="W1250">
            <v>2566</v>
          </cell>
          <cell r="X1250"/>
          <cell r="Y1250"/>
          <cell r="Z1250"/>
          <cell r="AA1250">
            <v>24</v>
          </cell>
          <cell r="AB1250">
            <v>7</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รายงานสืบทรัพย์ 14/11/2567</v>
          </cell>
          <cell r="BC1250"/>
          <cell r="BD1250"/>
          <cell r="BE1250"/>
          <cell r="BF1250"/>
          <cell r="BG1250"/>
          <cell r="BH1250"/>
          <cell r="BI1250"/>
          <cell r="BJ1250"/>
          <cell r="BK1250"/>
          <cell r="BL1250"/>
          <cell r="BM1250"/>
          <cell r="BN1250"/>
          <cell r="BO1250"/>
          <cell r="BP1250"/>
          <cell r="BQ1250"/>
          <cell r="BR1250"/>
          <cell r="BS1250"/>
          <cell r="BT1250" t="str">
            <v>นางมัลลิกา วรรณ์สว่าง</v>
          </cell>
          <cell r="BU1250"/>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A1250"/>
          <cell r="CB1250"/>
          <cell r="CC1250" t="str">
            <v>ปฏิยุทธ์</v>
          </cell>
          <cell r="CD1250"/>
          <cell r="CE1250"/>
          <cell r="CF1250"/>
          <cell r="CG1250"/>
          <cell r="CH1250"/>
          <cell r="CI1250"/>
          <cell r="CJ1250"/>
          <cell r="CK1250"/>
          <cell r="CL1250"/>
          <cell r="CM1250"/>
          <cell r="CN1250"/>
          <cell r="CO1250"/>
        </row>
        <row r="1251">
          <cell r="B1251">
            <v>2741</v>
          </cell>
          <cell r="C1251">
            <v>1892</v>
          </cell>
          <cell r="D1251"/>
          <cell r="E1251"/>
          <cell r="F1251"/>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X1251"/>
          <cell r="Y1251"/>
          <cell r="Z1251"/>
          <cell r="AA1251">
            <v>12</v>
          </cell>
          <cell r="AB1251">
            <v>6</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cell r="BC1251"/>
          <cell r="BD1251"/>
          <cell r="BE1251"/>
          <cell r="BF1251"/>
          <cell r="BG1251"/>
          <cell r="BH1251"/>
          <cell r="BI1251"/>
          <cell r="BJ1251"/>
          <cell r="BK1251"/>
          <cell r="BL1251"/>
          <cell r="BM1251"/>
          <cell r="BN1251"/>
          <cell r="BO1251"/>
          <cell r="BP1251"/>
          <cell r="BQ1251"/>
          <cell r="BR1251"/>
          <cell r="BS1251"/>
          <cell r="BT1251" t="str">
            <v>นางสาวชวพรรณ วงศ์ศาลา</v>
          </cell>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cell r="C1252"/>
          <cell r="D1252"/>
          <cell r="E1252"/>
          <cell r="F1252"/>
          <cell r="G1252"/>
          <cell r="H1252"/>
          <cell r="I1252"/>
          <cell r="J1252"/>
          <cell r="K1252" t="str">
            <v>1-5099-01024-02-5</v>
          </cell>
          <cell r="L1252"/>
          <cell r="M1252"/>
          <cell r="N1252"/>
          <cell r="O1252" t="str">
            <v>สินเชื่อธนาคารประชาชน</v>
          </cell>
          <cell r="P1252" t="str">
            <v>1.บุคคลค้ำประกัน</v>
          </cell>
          <cell r="Q1252">
            <v>170060</v>
          </cell>
          <cell r="R1252">
            <v>52862.97</v>
          </cell>
          <cell r="S1252"/>
          <cell r="T1252"/>
          <cell r="U1252"/>
          <cell r="V1252"/>
          <cell r="W1252"/>
          <cell r="X1252"/>
          <cell r="Y1252"/>
          <cell r="Z1252"/>
          <cell r="AA1252"/>
          <cell r="AB1252"/>
          <cell r="AC1252"/>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cell r="BC1252"/>
          <cell r="BD1252"/>
          <cell r="BE1252"/>
          <cell r="BF1252"/>
          <cell r="BG1252"/>
          <cell r="BH1252"/>
          <cell r="BI1252"/>
          <cell r="BJ1252"/>
          <cell r="BK1252"/>
          <cell r="BL1252"/>
          <cell r="BM1252"/>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2743</v>
          </cell>
          <cell r="C1253">
            <v>1894</v>
          </cell>
          <cell r="D1253"/>
          <cell r="E1253"/>
          <cell r="F1253"/>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cell r="BC1253"/>
          <cell r="BD1253"/>
          <cell r="BE1253"/>
          <cell r="BF1253"/>
          <cell r="BG1253"/>
          <cell r="BH1253"/>
          <cell r="BI1253"/>
          <cell r="BJ1253"/>
          <cell r="BK1253"/>
          <cell r="BL1253"/>
          <cell r="BM1253"/>
          <cell r="BN1253"/>
          <cell r="BO1253"/>
          <cell r="BP1253"/>
          <cell r="BQ1253"/>
          <cell r="BR1253"/>
          <cell r="BS1253"/>
          <cell r="BT1253" t="str">
            <v>นางสาวพชรมณฑ์  วงศ์ศิริฉัตร</v>
          </cell>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2744</v>
          </cell>
          <cell r="C1254">
            <v>1895</v>
          </cell>
          <cell r="D1254"/>
          <cell r="E1254"/>
          <cell r="F1254"/>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Q1254"/>
          <cell r="R1254"/>
          <cell r="S1254" t="str">
            <v>แขวงเชียงใหม่</v>
          </cell>
          <cell r="T1254" t="str">
            <v>ผบE5788</v>
          </cell>
          <cell r="U1254">
            <v>2567</v>
          </cell>
          <cell r="V1254"/>
          <cell r="W1254"/>
          <cell r="X1254">
            <v>26</v>
          </cell>
          <cell r="Y1254">
            <v>8</v>
          </cell>
          <cell r="Z1254">
            <v>2567</v>
          </cell>
          <cell r="AA1254"/>
          <cell r="AB1254"/>
          <cell r="AC1254"/>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cell r="BC1254"/>
          <cell r="BD1254"/>
          <cell r="BE1254"/>
          <cell r="BF1254"/>
          <cell r="BG1254"/>
          <cell r="BH1254"/>
          <cell r="BI1254"/>
          <cell r="BJ1254"/>
          <cell r="BK1254"/>
          <cell r="BL1254"/>
          <cell r="BM1254"/>
          <cell r="BN1254"/>
          <cell r="BO1254"/>
          <cell r="BP1254"/>
          <cell r="BQ1254"/>
          <cell r="BR1254"/>
          <cell r="BS1254"/>
          <cell r="BT1254" t="str">
            <v>นายปยุต สสิทธินันท์</v>
          </cell>
          <cell r="BU1254"/>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อ.ป่าซาง จ.ลำพูน
</v>
          </cell>
          <cell r="BZ1254" t="str">
            <v>ไม่พบทรัพย์</v>
          </cell>
          <cell r="CA1254"/>
          <cell r="CB1254"/>
          <cell r="CC1254" t="str">
            <v>ปฏิยุทธ์</v>
          </cell>
          <cell r="CD1254"/>
          <cell r="CE1254"/>
          <cell r="CF1254"/>
          <cell r="CG1254"/>
          <cell r="CH1254"/>
          <cell r="CI1254"/>
          <cell r="CJ1254"/>
          <cell r="CK1254"/>
          <cell r="CL1254"/>
          <cell r="CM1254"/>
          <cell r="CN1254"/>
          <cell r="CO1254"/>
        </row>
        <row r="1255">
          <cell r="B1255">
            <v>2745</v>
          </cell>
          <cell r="C1255">
            <v>1896</v>
          </cell>
          <cell r="D1255"/>
          <cell r="E1255"/>
          <cell r="F1255"/>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X1255"/>
          <cell r="Y1255"/>
          <cell r="Z1255"/>
          <cell r="AA1255">
            <v>1</v>
          </cell>
          <cell r="AB1255">
            <v>7</v>
          </cell>
          <cell r="AC1255">
            <v>2567</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รายงานผลสืบทรัพย์ 8/11/2567</v>
          </cell>
          <cell r="BC1255"/>
          <cell r="BD1255"/>
          <cell r="BE1255"/>
          <cell r="BF1255"/>
          <cell r="BG1255"/>
          <cell r="BH1255"/>
          <cell r="BI1255"/>
          <cell r="BJ1255"/>
          <cell r="BK1255"/>
          <cell r="BL1255"/>
          <cell r="BM1255"/>
          <cell r="BN1255"/>
          <cell r="BO1255"/>
          <cell r="BP1255"/>
          <cell r="BQ1255"/>
          <cell r="BR1255"/>
          <cell r="BS1255"/>
          <cell r="BT1255" t="str">
            <v>นายสนธยา ไชยมาลา</v>
          </cell>
          <cell r="BU1255"/>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A1255"/>
          <cell r="CB1255"/>
          <cell r="CC1255" t="str">
            <v>วชิราภรณ์</v>
          </cell>
          <cell r="CD1255"/>
          <cell r="CE1255"/>
          <cell r="CF1255"/>
          <cell r="CG1255"/>
          <cell r="CH1255"/>
          <cell r="CI1255"/>
          <cell r="CJ1255"/>
          <cell r="CK1255"/>
          <cell r="CL1255"/>
          <cell r="CM1255"/>
          <cell r="CN1255"/>
          <cell r="CO1255"/>
        </row>
        <row r="1256">
          <cell r="B1256">
            <v>2746</v>
          </cell>
          <cell r="C1256">
            <v>1897</v>
          </cell>
          <cell r="D1256"/>
          <cell r="E1256"/>
          <cell r="F1256"/>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รายงานผลสืบทรัพย์ 8/11/2567</v>
          </cell>
          <cell r="BC1256"/>
          <cell r="BD1256"/>
          <cell r="BE1256"/>
          <cell r="BF1256"/>
          <cell r="BG1256"/>
          <cell r="BH1256"/>
          <cell r="BI1256"/>
          <cell r="BJ1256"/>
          <cell r="BK1256"/>
          <cell r="BL1256"/>
          <cell r="BM1256"/>
          <cell r="BN1256"/>
          <cell r="BO1256"/>
          <cell r="BP1256"/>
          <cell r="BQ1256"/>
          <cell r="BR1256"/>
          <cell r="BS1256"/>
          <cell r="BT1256" t="str">
            <v>นางสาวพัชรี ศรีวิชัย</v>
          </cell>
          <cell r="BU1256"/>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A1256"/>
          <cell r="CB1256"/>
          <cell r="CC1256" t="str">
            <v>วชิราภรณ์</v>
          </cell>
          <cell r="CD1256"/>
          <cell r="CE1256"/>
          <cell r="CF1256"/>
          <cell r="CG1256"/>
          <cell r="CH1256"/>
          <cell r="CI1256"/>
          <cell r="CJ1256"/>
          <cell r="CK1256"/>
          <cell r="CL1256"/>
          <cell r="CM1256"/>
          <cell r="CN1256"/>
          <cell r="CO1256"/>
        </row>
        <row r="1257">
          <cell r="B1257">
            <v>2747</v>
          </cell>
          <cell r="C1257">
            <v>1898</v>
          </cell>
          <cell r="D1257"/>
          <cell r="E1257"/>
          <cell r="F1257"/>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cell r="BC1257"/>
          <cell r="BD1257"/>
          <cell r="BE1257"/>
          <cell r="BF1257"/>
          <cell r="BG1257"/>
          <cell r="BH1257"/>
          <cell r="BI1257"/>
          <cell r="BJ1257"/>
          <cell r="BK1257"/>
          <cell r="BL1257"/>
          <cell r="BM1257"/>
          <cell r="BN1257"/>
          <cell r="BO1257"/>
          <cell r="BP1257"/>
          <cell r="BQ1257"/>
          <cell r="BR1257"/>
          <cell r="BS1257"/>
          <cell r="BT1257" t="str">
            <v>นายธวัชชัย   มาศยะ</v>
          </cell>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2748</v>
          </cell>
          <cell r="C1258">
            <v>1899</v>
          </cell>
          <cell r="D1258">
            <v>11</v>
          </cell>
          <cell r="E1258">
            <v>9</v>
          </cell>
          <cell r="F1258"/>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สืบแล้ว รายงานผลสืบ 21/10/2567</v>
          </cell>
          <cell r="BC1258"/>
          <cell r="BD1258"/>
          <cell r="BE1258"/>
          <cell r="BF1258"/>
          <cell r="BG1258"/>
          <cell r="BH1258"/>
          <cell r="BI1258"/>
          <cell r="BJ1258"/>
          <cell r="BK1258"/>
          <cell r="BL1258"/>
          <cell r="BM1258"/>
          <cell r="BN1258"/>
          <cell r="BO1258"/>
          <cell r="BP1258"/>
          <cell r="BQ1258"/>
          <cell r="BR1258"/>
          <cell r="BS1258"/>
          <cell r="BT1258" t="str">
            <v>นายธวัชชัย   พรมดวงดี</v>
          </cell>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2750</v>
          </cell>
          <cell r="C1259">
            <v>1901</v>
          </cell>
          <cell r="D1259"/>
          <cell r="E1259"/>
          <cell r="F1259"/>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Q1259"/>
          <cell r="R1259"/>
          <cell r="S1259" t="str">
            <v>จังหวัดแม่ฮ่องสอน สาขาปาย</v>
          </cell>
          <cell r="T1259" t="str">
            <v>ผบ.72</v>
          </cell>
          <cell r="U1259">
            <v>2557</v>
          </cell>
          <cell r="V1259" t="str">
            <v>ผบ.107</v>
          </cell>
          <cell r="W1259">
            <v>2557</v>
          </cell>
          <cell r="X1259">
            <v>23</v>
          </cell>
          <cell r="Y1259">
            <v>12</v>
          </cell>
          <cell r="Z1259">
            <v>2557</v>
          </cell>
          <cell r="AA1259"/>
          <cell r="AB1259"/>
          <cell r="AC1259"/>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cell r="BM1259"/>
          <cell r="BN1259"/>
          <cell r="BO1259"/>
          <cell r="BP1259"/>
          <cell r="BQ1259"/>
          <cell r="BR1259"/>
          <cell r="BS1259"/>
          <cell r="BT1259" t="str">
            <v>จ่าสิบเอกดำรง ศรีปุริ</v>
          </cell>
          <cell r="BU1259"/>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A1259"/>
          <cell r="CB1259"/>
          <cell r="CC1259" t="str">
            <v>ปฏิยุทธ์</v>
          </cell>
          <cell r="CD1259"/>
          <cell r="CE1259"/>
          <cell r="CF1259"/>
          <cell r="CG1259"/>
          <cell r="CH1259"/>
          <cell r="CI1259"/>
          <cell r="CJ1259"/>
          <cell r="CK1259"/>
          <cell r="CL1259"/>
          <cell r="CM1259"/>
          <cell r="CN1259"/>
          <cell r="CO1259"/>
        </row>
        <row r="1260">
          <cell r="B1260">
            <v>2751</v>
          </cell>
          <cell r="C1260">
            <v>1906</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สินเชื่อพัฒนาองค์กรชุมชน</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X1260"/>
          <cell r="Y1260"/>
          <cell r="Z1260"/>
          <cell r="AA1260">
            <v>25</v>
          </cell>
          <cell r="AB1260">
            <v>1</v>
          </cell>
          <cell r="AC1260">
            <v>2567</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cell r="BC1260"/>
          <cell r="BD1260"/>
          <cell r="BE1260"/>
          <cell r="BF1260"/>
          <cell r="BG1260"/>
          <cell r="BH1260"/>
          <cell r="BI1260"/>
          <cell r="BJ1260"/>
          <cell r="BK1260"/>
          <cell r="BL1260"/>
          <cell r="BM1260"/>
          <cell r="BN1260"/>
          <cell r="BO1260"/>
          <cell r="BP1260"/>
          <cell r="BQ1260"/>
          <cell r="BR1260"/>
          <cell r="BS1260"/>
          <cell r="BT1260" t="str">
            <v>นายสมบัติ เงาทอง</v>
          </cell>
          <cell r="BU1260"/>
          <cell r="BV1260" t="str">
            <v>1.นายสมบัติ เงาทอง
2.นางสาวกนกกาญจน์ ดวงทะปา
3.นางอารีย์ กันธะ
4.นายสกล กันธะ
5.นางสาวกัลญา ต๊ะสมการณ์
6.นายศุภณัฐ เมฆี
7.นางแสงเดือน เมฆี
8.นางสาวนิชารีย์ญา ขวัญพอ
9.นายประสิทธิ์ เตชะเต่ย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5-5006-00013-57-6
1-5010-00003-95-1
3-5006-00277-42-9
3-5006-00277-43-7
3-5006-00284-71-9
3-7005-00311-26-7
3-7005-00311-22-4
3-5006-00284-40-9
3-5006-00122-96-4</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31043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ต.แม่หอพระ อ.แม่แตง จ.เชียงใหม่ (สินส่วนตัว)
</v>
          </cell>
          <cell r="BZ1260" t="str">
            <v>พบ</v>
          </cell>
          <cell r="CA1260"/>
          <cell r="CB1260"/>
          <cell r="CC1260" t="str">
            <v>ปฏิยุทธ์</v>
          </cell>
          <cell r="CD1260"/>
          <cell r="CE1260"/>
          <cell r="CF1260"/>
          <cell r="CG1260"/>
          <cell r="CH1260"/>
          <cell r="CI1260"/>
          <cell r="CJ1260"/>
          <cell r="CK1260"/>
          <cell r="CL1260"/>
          <cell r="CM1260"/>
          <cell r="CN1260"/>
          <cell r="CO1260"/>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X1261"/>
          <cell r="Y1261"/>
          <cell r="Z1261"/>
          <cell r="AA1261">
            <v>19</v>
          </cell>
          <cell r="AB1261">
            <v>6</v>
          </cell>
          <cell r="AC1261">
            <v>2567</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cell r="BC1261"/>
          <cell r="BD1261"/>
          <cell r="BE1261"/>
          <cell r="BF1261"/>
          <cell r="BG1261"/>
          <cell r="BH1261"/>
          <cell r="BI1261"/>
          <cell r="BJ1261"/>
          <cell r="BK1261"/>
          <cell r="BL1261"/>
          <cell r="BM1261"/>
          <cell r="BN1261"/>
          <cell r="BO1261"/>
          <cell r="BP1261"/>
          <cell r="BQ1261"/>
          <cell r="BR1261"/>
          <cell r="BS1261"/>
          <cell r="BT1261" t="str">
            <v>นายจันทร์ ศรีวิชัย</v>
          </cell>
          <cell r="BU1261"/>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A1261"/>
          <cell r="CB1261"/>
          <cell r="CC1261" t="str">
            <v>ปฏิยุทธ์</v>
          </cell>
          <cell r="CD1261"/>
          <cell r="CE1261"/>
          <cell r="CF1261"/>
          <cell r="CG1261"/>
          <cell r="CH1261"/>
          <cell r="CI1261"/>
          <cell r="CJ1261"/>
          <cell r="CK1261"/>
          <cell r="CL1261"/>
          <cell r="CM1261"/>
          <cell r="CN1261"/>
          <cell r="CO1261"/>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cell r="BM1262"/>
          <cell r="BN1262"/>
          <cell r="BO1262"/>
          <cell r="BP1262"/>
          <cell r="BQ1262"/>
          <cell r="BR1262"/>
          <cell r="BS1262"/>
          <cell r="BT1262" t="str">
            <v>นางสาวสมใจ เนมีแสน</v>
          </cell>
          <cell r="BU1262"/>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A1262"/>
          <cell r="CB1262"/>
          <cell r="CC1262" t="str">
            <v>ปฏิยุทธ์</v>
          </cell>
          <cell r="CD1262"/>
          <cell r="CE1262"/>
          <cell r="CF1262"/>
          <cell r="CG1262"/>
          <cell r="CH1262"/>
          <cell r="CI1262"/>
          <cell r="CJ1262"/>
          <cell r="CK1262"/>
          <cell r="CL1262"/>
          <cell r="CM1262"/>
          <cell r="CN1262"/>
          <cell r="CO1262"/>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X1263"/>
          <cell r="Y1263"/>
          <cell r="Z1263"/>
          <cell r="AA1263">
            <v>16</v>
          </cell>
          <cell r="AB1263">
            <v>7</v>
          </cell>
          <cell r="AC1263">
            <v>2567</v>
          </cell>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cell r="BM1263"/>
          <cell r="BN1263"/>
          <cell r="BO1263"/>
          <cell r="BP1263"/>
          <cell r="BQ1263"/>
          <cell r="BR1263"/>
          <cell r="BS1263"/>
          <cell r="BT1263" t="str">
            <v>นายธณภัทร สุรินทร์</v>
          </cell>
          <cell r="BU1263"/>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A1263"/>
          <cell r="CB1263"/>
          <cell r="CC1263" t="str">
            <v>ปฏิยุทธ์</v>
          </cell>
          <cell r="CD1263"/>
          <cell r="CE1263"/>
          <cell r="CF1263"/>
          <cell r="CG1263"/>
          <cell r="CH1263"/>
          <cell r="CI1263"/>
          <cell r="CJ1263"/>
          <cell r="CK1263"/>
          <cell r="CL1263"/>
          <cell r="CM1263"/>
          <cell r="CN1263"/>
          <cell r="CO1263"/>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X1264"/>
          <cell r="Y1264"/>
          <cell r="Z1264"/>
          <cell r="AA1264">
            <v>20</v>
          </cell>
          <cell r="AB1264">
            <v>8</v>
          </cell>
          <cell r="AC1264">
            <v>2567</v>
          </cell>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cell r="BM1264"/>
          <cell r="BN1264"/>
          <cell r="BO1264"/>
          <cell r="BP1264"/>
          <cell r="BQ1264"/>
          <cell r="BR1264"/>
          <cell r="BS1264"/>
          <cell r="BT1264" t="str">
            <v>นางศรีวรรณ รู้สาท</v>
          </cell>
          <cell r="BU1264"/>
          <cell r="BV1264" t="str">
            <v>1.นายชาติ รู้สาท
2.นางศรีวรรณ รู้สาท
3.นางสาวอาภาพร ปันสุ
4.นางศุภิสรา ปันตา
5.นายเสถียรพงษ์ ปันตา</v>
          </cell>
          <cell r="BW1264" t="str">
            <v>จำเลยที่ 1
คู่สมรสจำเลยที่ 1
จำเลยที่ 2
จำเลยที่ 3
คู่สมรสจำเลยที่ 3</v>
          </cell>
          <cell r="BX1264" t="str">
            <v>3-5009-00980-56-7
3-5009-00978-77-5
3-5016-00233-99-6
3-5009-00978-60-1
3-5009-00134-42-9</v>
          </cell>
          <cell r="BY1264" t="str">
            <v>-พบว่ามีกรรมสิทธิ์ในที่ดินที่โฉนดเลขที่ 3120 ต.เวียง อ.ฝาง จ.เชียงใหม่ (ปลอดจำนอง)
-ไม่พบว่ามีกรรมสิทธิ์ในที่ดินที่ อ.ฝาง จ.เชียงใหม่
-ไม่พบว่ามีกรรมสิทธิ์ในที่ดินที่ อ.ฝาง จ.เชียงใหม่
-พบว่ามีกรรมสิทธิ์ในที่ดินที่โฉนดเลขที่ 30960 ต.ต้นทราย อ.ฝาง จ.เชียงใหม่ (ติดจำนอง)
-พบว่ามีกรรมสิทธิ์ในที่ดินที่โฉนดเลขที่ 3729 ต.ต้นทราย อ.ฝาง จ.เชียงใหม่ (ปลอดจำนอง)
-พบว่ามีกรรมสิทธิ์ในที่ดินที่โฉนดเลขที่ 52155 ต.ต้นทราย อ.ฝาง จ.เชียงใหม่ (ปลอดจำนอง)
-พบว่ามีกรรมสิทธิ์ในที่ดินที่โฉนดเลขที่ 30960 ต.ต้นทราย อ.ฝาง จ.เชียงใหม่ (สินสมรส)
-พบว่ามีกรรมสิทธิ์ในที่ดินที่โฉนดเลขที่ 3729 ต.ต้นทราย อ.ฝาง จ.เชียงใหม่ (สินสมรส)
-พบว่ามีกรรมสิทธิ์ในที่ดินที่โฉนดเลขที่ 52155 ต.ต้นทราย อ.ฝาง จ.เชียงใหม่ (สินสมรส)
-พบว่ามีกรรมสิทธิ์ในที่ดินที่โฉนดเลขที่ 23289 ต.ต้นทราย อ.ฝาง จ.เชียงใหม่ (สินส่วนตัว)
-พบว่ามีกรรมสิทธิ์ในที่ดินที่โฉนดเลขที่ 42118 ต.ต้นทราย อ.ฝาง จ.เชียงใหม่ (สินส่วนตัว)</v>
          </cell>
          <cell r="BZ1264" t="str">
            <v>พบ</v>
          </cell>
          <cell r="CA1264"/>
          <cell r="CB1264"/>
          <cell r="CC1264" t="str">
            <v>ปฏิยุทธ์</v>
          </cell>
          <cell r="CD1264"/>
          <cell r="CE1264"/>
          <cell r="CF1264"/>
          <cell r="CG1264"/>
          <cell r="CH1264"/>
          <cell r="CI1264"/>
          <cell r="CJ1264"/>
          <cell r="CK1264"/>
          <cell r="CL1264"/>
          <cell r="CM1264"/>
          <cell r="CN1264"/>
          <cell r="CO1264"/>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O1265"/>
          <cell r="P1265"/>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cell r="BM1265"/>
          <cell r="BN1265"/>
          <cell r="BO1265"/>
          <cell r="BP1265"/>
          <cell r="BQ1265"/>
          <cell r="BR1265"/>
          <cell r="BS1265"/>
          <cell r="BT1265" t="str">
            <v>นางสาวรุ่งนภา ปัญญา</v>
          </cell>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M1266"/>
          <cell r="N1266"/>
          <cell r="O1266"/>
          <cell r="P1266"/>
          <cell r="Q1266"/>
          <cell r="R1266"/>
          <cell r="S1266" t="str">
            <v>จังหวัดลำพูน</v>
          </cell>
          <cell r="T1266" t="str">
            <v>ผบ.966</v>
          </cell>
          <cell r="U1266">
            <v>2560</v>
          </cell>
          <cell r="V1266" t="str">
            <v>ผบ.3082</v>
          </cell>
          <cell r="W1266">
            <v>2560</v>
          </cell>
          <cell r="X1266"/>
          <cell r="Y1266"/>
          <cell r="Z1266"/>
          <cell r="AA1266">
            <v>20</v>
          </cell>
          <cell r="AB1266">
            <v>9</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รายงานสืบทรัพย์ 14/11/2567</v>
          </cell>
          <cell r="BC1266"/>
          <cell r="BD1266"/>
          <cell r="BE1266"/>
          <cell r="BF1266"/>
          <cell r="BG1266"/>
          <cell r="BH1266"/>
          <cell r="BI1266"/>
          <cell r="BJ1266"/>
          <cell r="BK1266"/>
          <cell r="BL1266"/>
          <cell r="BM1266"/>
          <cell r="BN1266"/>
          <cell r="BO1266"/>
          <cell r="BP1266"/>
          <cell r="BQ1266"/>
          <cell r="BR1266"/>
          <cell r="BS1266"/>
          <cell r="BT1266" t="str">
            <v>นางปวีณา อาวรัตนกุล</v>
          </cell>
          <cell r="BU1266"/>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A1266"/>
          <cell r="CB1266"/>
          <cell r="CC1266" t="str">
            <v>ปฏิยุทธ์</v>
          </cell>
          <cell r="CD1266"/>
          <cell r="CE1266"/>
          <cell r="CF1266"/>
          <cell r="CG1266"/>
          <cell r="CH1266"/>
          <cell r="CI1266"/>
          <cell r="CJ1266"/>
          <cell r="CK1266"/>
          <cell r="CL1266"/>
          <cell r="CM1266"/>
          <cell r="CN1266"/>
          <cell r="CO1266"/>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P1267"/>
          <cell r="Q1267"/>
          <cell r="R1267"/>
          <cell r="S1267" t="str">
            <v>แขวงเชียงใหม่</v>
          </cell>
          <cell r="T1267" t="str">
            <v>ผบE7180</v>
          </cell>
          <cell r="U1267">
            <v>2567</v>
          </cell>
          <cell r="V1267" t="str">
            <v>ผบE9280</v>
          </cell>
          <cell r="W1267">
            <v>2567</v>
          </cell>
          <cell r="X1267">
            <v>7</v>
          </cell>
          <cell r="Y1267">
            <v>10</v>
          </cell>
          <cell r="Z1267">
            <v>2567</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cell r="BM1267"/>
          <cell r="BN1267"/>
          <cell r="BO1267"/>
          <cell r="BP1267"/>
          <cell r="BQ1267"/>
          <cell r="BR1267"/>
          <cell r="BS1267"/>
          <cell r="BT1267" t="str">
            <v>นายสุรินทร์   ทองสว่าง</v>
          </cell>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Q1268"/>
          <cell r="R1268"/>
          <cell r="S1268" t="str">
            <v>จังหวัดลำพูน</v>
          </cell>
          <cell r="T1268" t="str">
            <v>ผบE2185</v>
          </cell>
          <cell r="U1268">
            <v>2567</v>
          </cell>
          <cell r="V1268" t="str">
            <v>ผบE3108</v>
          </cell>
          <cell r="W1268">
            <v>2567</v>
          </cell>
          <cell r="X1268"/>
          <cell r="Y1268"/>
          <cell r="Z1268"/>
          <cell r="AA1268">
            <v>5</v>
          </cell>
          <cell r="AB1268">
            <v>8</v>
          </cell>
          <cell r="AC1268">
            <v>2567</v>
          </cell>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cell r="BM1268"/>
          <cell r="BN1268"/>
          <cell r="BO1268"/>
          <cell r="BP1268"/>
          <cell r="BQ1268"/>
          <cell r="BR1268"/>
          <cell r="BS1268"/>
          <cell r="BT1268" t="str">
            <v>นางสาวปทิตตา แก้วมูล</v>
          </cell>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Q1269"/>
          <cell r="R1269"/>
          <cell r="S1269" t="str">
            <v>แขวงเชียงใหม่</v>
          </cell>
          <cell r="T1269" t="str">
            <v>ผบE4478</v>
          </cell>
          <cell r="U1269">
            <v>2567</v>
          </cell>
          <cell r="V1269" t="str">
            <v>ผบE6523</v>
          </cell>
          <cell r="W1269">
            <v>2567</v>
          </cell>
          <cell r="X1269"/>
          <cell r="Y1269"/>
          <cell r="Z1269"/>
          <cell r="AA1269">
            <v>16</v>
          </cell>
          <cell r="AB1269">
            <v>7</v>
          </cell>
          <cell r="AC1269">
            <v>2567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cell r="BM1269"/>
          <cell r="BN1269"/>
          <cell r="BO1269"/>
          <cell r="BP1269"/>
          <cell r="BQ1269"/>
          <cell r="BR1269"/>
          <cell r="BS1269"/>
          <cell r="BT1269" t="str">
            <v>นายธีรศักดิ์ ชโลทรวสุ</v>
          </cell>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P1270"/>
          <cell r="Q1270"/>
          <cell r="R1270"/>
          <cell r="S1270" t="str">
            <v>แขวงเชียงใหม่</v>
          </cell>
          <cell r="T1270" t="str">
            <v>ผบ8579</v>
          </cell>
          <cell r="U1270">
            <v>2558</v>
          </cell>
          <cell r="V1270" t="str">
            <v>ผบ9359</v>
          </cell>
          <cell r="W1270">
            <v>2558</v>
          </cell>
          <cell r="X1270"/>
          <cell r="Y1270"/>
          <cell r="Z1270"/>
          <cell r="AA1270">
            <v>1</v>
          </cell>
          <cell r="AB1270">
            <v>12</v>
          </cell>
          <cell r="AC1270">
            <v>2558</v>
          </cell>
          <cell r="BC1270"/>
          <cell r="BD1270"/>
          <cell r="BE1270"/>
          <cell r="BF1270"/>
          <cell r="BL1270"/>
          <cell r="BM1270"/>
          <cell r="BT1270" t="str">
            <v>นายธนากร อุดก๋อง</v>
          </cell>
          <cell r="BV1270"/>
          <cell r="BW1270"/>
          <cell r="BX1270"/>
          <cell r="BY1270"/>
          <cell r="BZ1270"/>
          <cell r="CB1270"/>
          <cell r="CC1270"/>
          <cell r="CF1270"/>
          <cell r="CK1270"/>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P1271"/>
          <cell r="Q1271"/>
          <cell r="R1271"/>
          <cell r="S1271" t="str">
            <v>จังหวัดฝาง</v>
          </cell>
          <cell r="T1271" t="str">
            <v>ผบ879</v>
          </cell>
          <cell r="U1271">
            <v>2558</v>
          </cell>
          <cell r="V1271" t="str">
            <v>ผบ104</v>
          </cell>
          <cell r="W1271">
            <v>2559</v>
          </cell>
          <cell r="X1271"/>
          <cell r="Y1271"/>
          <cell r="Z1271"/>
          <cell r="AA1271">
            <v>29</v>
          </cell>
          <cell r="AB1271">
            <v>2</v>
          </cell>
          <cell r="AC1271">
            <v>2559</v>
          </cell>
          <cell r="BC1271"/>
          <cell r="BD1271"/>
          <cell r="BE1271"/>
          <cell r="BF1271"/>
          <cell r="BL1271"/>
          <cell r="BM1271"/>
          <cell r="BT1271" t="str">
            <v>นางสุภารัตน์  โยจินา</v>
          </cell>
          <cell r="BV1271"/>
          <cell r="BW1271"/>
          <cell r="BX1271"/>
          <cell r="BY1271"/>
          <cell r="BZ1271"/>
          <cell r="CB1271"/>
          <cell r="CC1271"/>
          <cell r="CF1271"/>
          <cell r="CK1271"/>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P1272"/>
          <cell r="Q1272"/>
          <cell r="R1272"/>
          <cell r="S1272" t="str">
            <v>จังหวัดฝาง</v>
          </cell>
          <cell r="T1272" t="str">
            <v>ผบ882</v>
          </cell>
          <cell r="U1272">
            <v>2558</v>
          </cell>
          <cell r="V1272" t="str">
            <v>ผบ962</v>
          </cell>
          <cell r="W1272">
            <v>2558</v>
          </cell>
          <cell r="X1272"/>
          <cell r="Y1272"/>
          <cell r="Z1272"/>
          <cell r="AA1272">
            <v>3</v>
          </cell>
          <cell r="AB1272">
            <v>12</v>
          </cell>
          <cell r="AC1272">
            <v>2558</v>
          </cell>
          <cell r="BC1272"/>
          <cell r="BD1272"/>
          <cell r="BE1272"/>
          <cell r="BF1272"/>
          <cell r="BL1272"/>
          <cell r="BM1272"/>
          <cell r="BT1272" t="str">
            <v>นางสุภารัตน์  โยจินา</v>
          </cell>
          <cell r="BV1272"/>
          <cell r="BW1272"/>
          <cell r="BX1272"/>
          <cell r="BY1272"/>
          <cell r="BZ1272"/>
          <cell r="CB1272"/>
          <cell r="CC1272"/>
          <cell r="CF1272"/>
          <cell r="CK1272"/>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P1273"/>
          <cell r="Q1273"/>
          <cell r="R1273"/>
          <cell r="S1273" t="str">
            <v>จังหวัดฝาง</v>
          </cell>
          <cell r="T1273" t="str">
            <v>ผบ746</v>
          </cell>
          <cell r="U1273">
            <v>2558</v>
          </cell>
          <cell r="V1273" t="str">
            <v>ผบ972</v>
          </cell>
          <cell r="W1273">
            <v>2558</v>
          </cell>
          <cell r="X1273">
            <v>9</v>
          </cell>
          <cell r="Y1273">
            <v>12</v>
          </cell>
          <cell r="Z1273">
            <v>2558</v>
          </cell>
          <cell r="AA1273"/>
          <cell r="AB1273"/>
          <cell r="AC1273"/>
          <cell r="BC1273"/>
          <cell r="BD1273"/>
          <cell r="BE1273"/>
          <cell r="BF1273"/>
          <cell r="BL1273"/>
          <cell r="BM1273"/>
          <cell r="BT1273" t="str">
            <v>นายธนาธิป ทอองคำ</v>
          </cell>
          <cell r="BV1273"/>
          <cell r="BW1273"/>
          <cell r="BX1273"/>
          <cell r="BY1273"/>
          <cell r="BZ1273"/>
          <cell r="CB1273"/>
          <cell r="CC1273"/>
          <cell r="CF1273"/>
          <cell r="CK1273"/>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P1274"/>
          <cell r="Q1274"/>
          <cell r="R1274"/>
          <cell r="S1274" t="str">
            <v>จังหวัดฝาง</v>
          </cell>
          <cell r="T1274" t="str">
            <v>ผบ754</v>
          </cell>
          <cell r="U1274">
            <v>2558</v>
          </cell>
          <cell r="V1274" t="str">
            <v>ผบ979</v>
          </cell>
          <cell r="W1274">
            <v>2558</v>
          </cell>
          <cell r="X1274">
            <v>9</v>
          </cell>
          <cell r="Y1274">
            <v>12</v>
          </cell>
          <cell r="Z1274">
            <v>2558</v>
          </cell>
          <cell r="AA1274"/>
          <cell r="AB1274"/>
          <cell r="AC1274"/>
          <cell r="BC1274"/>
          <cell r="BD1274"/>
          <cell r="BE1274"/>
          <cell r="BF1274"/>
          <cell r="BL1274"/>
          <cell r="BM1274"/>
          <cell r="BT1274" t="str">
            <v>นางพัฒนรัตน์ อยู่สุขศรี</v>
          </cell>
          <cell r="BV1274"/>
          <cell r="BW1274"/>
          <cell r="BX1274"/>
          <cell r="BY1274"/>
          <cell r="BZ1274"/>
          <cell r="CB1274"/>
          <cell r="CC1274"/>
          <cell r="CF1274"/>
          <cell r="CK1274"/>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P1275"/>
          <cell r="Q1275"/>
          <cell r="R1275"/>
          <cell r="S1275" t="str">
            <v>จังหวัดฝาง</v>
          </cell>
          <cell r="T1275" t="str">
            <v>ผบ748</v>
          </cell>
          <cell r="U1275">
            <v>2558</v>
          </cell>
          <cell r="V1275" t="str">
            <v>ผบ974</v>
          </cell>
          <cell r="W1275">
            <v>2558</v>
          </cell>
          <cell r="X1275">
            <v>9</v>
          </cell>
          <cell r="Y1275">
            <v>12</v>
          </cell>
          <cell r="Z1275">
            <v>2558</v>
          </cell>
          <cell r="AA1275"/>
          <cell r="AB1275"/>
          <cell r="AC1275"/>
          <cell r="BC1275"/>
          <cell r="BD1275"/>
          <cell r="BE1275"/>
          <cell r="BF1275"/>
          <cell r="BL1275"/>
          <cell r="BM1275"/>
          <cell r="BT1275" t="str">
            <v>นางพัฒนรัตน์ อยู่สุขศรี</v>
          </cell>
          <cell r="BV1275"/>
          <cell r="BW1275"/>
          <cell r="BX1275"/>
          <cell r="BY1275"/>
          <cell r="BZ1275"/>
          <cell r="CB1275"/>
          <cell r="CC1275"/>
          <cell r="CF1275"/>
          <cell r="CK1275"/>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P1276"/>
          <cell r="Q1276"/>
          <cell r="R1276"/>
          <cell r="S1276" t="str">
            <v>จังหวัดฝาง</v>
          </cell>
          <cell r="T1276" t="str">
            <v>ผบ849</v>
          </cell>
          <cell r="U1276">
            <v>2558</v>
          </cell>
          <cell r="V1276" t="str">
            <v>ผบ983</v>
          </cell>
          <cell r="W1276">
            <v>2558</v>
          </cell>
          <cell r="X1276"/>
          <cell r="Y1276"/>
          <cell r="Z1276"/>
          <cell r="AA1276">
            <v>9</v>
          </cell>
          <cell r="AB1276">
            <v>12</v>
          </cell>
          <cell r="AC1276">
            <v>2558</v>
          </cell>
          <cell r="BC1276"/>
          <cell r="BD1276"/>
          <cell r="BE1276"/>
          <cell r="BF1276"/>
          <cell r="BL1276"/>
          <cell r="BM1276"/>
          <cell r="BT1276" t="str">
            <v>นายจำรูญ บัวลาแก้ว</v>
          </cell>
          <cell r="BV1276"/>
          <cell r="BW1276"/>
          <cell r="BX1276"/>
          <cell r="BY1276"/>
          <cell r="BZ1276"/>
          <cell r="CB1276"/>
          <cell r="CC1276"/>
          <cell r="CF1276"/>
          <cell r="CK1276"/>
        </row>
        <row r="1277">
          <cell r="B1277">
            <v>2770</v>
          </cell>
          <cell r="C1277">
            <v>1917</v>
          </cell>
          <cell r="D1277">
            <v>30</v>
          </cell>
          <cell r="E1277">
            <v>10</v>
          </cell>
          <cell r="F1277">
            <v>2567</v>
          </cell>
          <cell r="G1277">
            <v>800041584171</v>
          </cell>
          <cell r="H1277" t="str">
            <v>นาย</v>
          </cell>
          <cell r="I1277" t="str">
            <v>สายนิตย์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P1277"/>
          <cell r="Q1277"/>
          <cell r="R1277"/>
          <cell r="S1277" t="str">
            <v>แขวงเชียงใหม่</v>
          </cell>
          <cell r="T1277" t="str">
            <v>ผบ7635</v>
          </cell>
          <cell r="U1277">
            <v>2558</v>
          </cell>
          <cell r="V1277" t="str">
            <v>ผบ9733</v>
          </cell>
          <cell r="W1277">
            <v>2558</v>
          </cell>
          <cell r="X1277"/>
          <cell r="Y1277"/>
          <cell r="Z1277"/>
          <cell r="AA1277">
            <v>14</v>
          </cell>
          <cell r="AB1277">
            <v>12</v>
          </cell>
          <cell r="AC1277">
            <v>2558</v>
          </cell>
          <cell r="BC1277"/>
          <cell r="BD1277"/>
          <cell r="BE1277"/>
          <cell r="BF1277"/>
          <cell r="BL1277"/>
          <cell r="BM1277"/>
          <cell r="BT1277" t="str">
            <v>นายสายนิตย์ คำปัญญา</v>
          </cell>
          <cell r="BV1277"/>
          <cell r="BW1277"/>
          <cell r="BX1277"/>
          <cell r="BY1277"/>
          <cell r="BZ1277"/>
          <cell r="CB1277"/>
          <cell r="CC1277"/>
          <cell r="CF1277"/>
          <cell r="CK1277"/>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P1278"/>
          <cell r="Q1278"/>
          <cell r="R1278"/>
          <cell r="S1278" t="str">
            <v>แขวงเชียงใหม่</v>
          </cell>
          <cell r="T1278" t="str">
            <v>ผบ8923</v>
          </cell>
          <cell r="U1278">
            <v>2558</v>
          </cell>
          <cell r="V1278" t="str">
            <v>ผบ9778</v>
          </cell>
          <cell r="W1278">
            <v>2558</v>
          </cell>
          <cell r="X1278"/>
          <cell r="Y1278"/>
          <cell r="Z1278"/>
          <cell r="AA1278">
            <v>14</v>
          </cell>
          <cell r="AB1278">
            <v>12</v>
          </cell>
          <cell r="AC1278">
            <v>2558</v>
          </cell>
          <cell r="BC1278"/>
          <cell r="BD1278"/>
          <cell r="BE1278"/>
          <cell r="BF1278"/>
          <cell r="BL1278"/>
          <cell r="BM1278"/>
          <cell r="BT1278" t="str">
            <v>นางสาวสุจิตรา  สุจารี</v>
          </cell>
          <cell r="BV1278"/>
          <cell r="BW1278"/>
          <cell r="BX1278"/>
          <cell r="BY1278"/>
          <cell r="BZ1278"/>
          <cell r="CB1278"/>
          <cell r="CC1278"/>
          <cell r="CF1278"/>
          <cell r="CK1278"/>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P1279"/>
          <cell r="Q1279"/>
          <cell r="R1279"/>
          <cell r="S1279" t="str">
            <v>แขวงเชียงใหม่</v>
          </cell>
          <cell r="T1279" t="str">
            <v>ผบ8924</v>
          </cell>
          <cell r="U1279">
            <v>2558</v>
          </cell>
          <cell r="V1279" t="str">
            <v>ผบ9767</v>
          </cell>
          <cell r="W1279">
            <v>2558</v>
          </cell>
          <cell r="X1279"/>
          <cell r="Y1279"/>
          <cell r="Z1279"/>
          <cell r="AA1279">
            <v>14</v>
          </cell>
          <cell r="AB1279">
            <v>12</v>
          </cell>
          <cell r="AC1279">
            <v>2558</v>
          </cell>
          <cell r="BC1279"/>
          <cell r="BD1279"/>
          <cell r="BE1279"/>
          <cell r="BF1279"/>
          <cell r="BL1279"/>
          <cell r="BM1279"/>
          <cell r="BT1279" t="str">
            <v>นางสาวสุพรรณี ดวงศรี</v>
          </cell>
          <cell r="BV1279"/>
          <cell r="BW1279"/>
          <cell r="BX1279"/>
          <cell r="BY1279"/>
          <cell r="BZ1279"/>
          <cell r="CB1279"/>
          <cell r="CC1279"/>
          <cell r="CF1279"/>
          <cell r="CK1279"/>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P1280"/>
          <cell r="Q1280"/>
          <cell r="R1280"/>
          <cell r="S1280" t="str">
            <v>แขวงเชียงใหม่</v>
          </cell>
          <cell r="T1280" t="str">
            <v>ผบ7634</v>
          </cell>
          <cell r="U1280">
            <v>2558</v>
          </cell>
          <cell r="V1280" t="str">
            <v>ผบ9814</v>
          </cell>
          <cell r="W1280">
            <v>2558</v>
          </cell>
          <cell r="X1280">
            <v>15</v>
          </cell>
          <cell r="Y1280">
            <v>12</v>
          </cell>
          <cell r="Z1280">
            <v>2558</v>
          </cell>
          <cell r="AA1280"/>
          <cell r="AB1280"/>
          <cell r="AC1280"/>
          <cell r="BC1280"/>
          <cell r="BD1280"/>
          <cell r="BE1280"/>
          <cell r="BF1280"/>
          <cell r="BL1280"/>
          <cell r="BM1280"/>
          <cell r="BT1280" t="str">
            <v>นายกฤษณ์ เติมศรี</v>
          </cell>
          <cell r="BV1280"/>
          <cell r="BW1280"/>
          <cell r="BX1280"/>
          <cell r="BY1280"/>
          <cell r="BZ1280"/>
          <cell r="CB1280"/>
          <cell r="CC1280"/>
          <cell r="CF1280"/>
          <cell r="CK1280"/>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P1281"/>
          <cell r="Q1281"/>
          <cell r="R1281"/>
          <cell r="S1281" t="str">
            <v>แขวงเชียงใหม่</v>
          </cell>
          <cell r="T1281" t="str">
            <v>ผบ8881</v>
          </cell>
          <cell r="U1281">
            <v>2558</v>
          </cell>
          <cell r="V1281" t="str">
            <v>ผบ10114</v>
          </cell>
          <cell r="W1281">
            <v>2558</v>
          </cell>
          <cell r="X1281">
            <v>22</v>
          </cell>
          <cell r="Y1281">
            <v>12</v>
          </cell>
          <cell r="Z1281">
            <v>2558</v>
          </cell>
          <cell r="AA1281"/>
          <cell r="AB1281"/>
          <cell r="AC1281"/>
          <cell r="BC1281"/>
          <cell r="BD1281"/>
          <cell r="BE1281"/>
          <cell r="BF1281"/>
          <cell r="BL1281"/>
          <cell r="BM1281"/>
          <cell r="BT1281" t="str">
            <v>นางสาวสุพิศ มณีจอม</v>
          </cell>
          <cell r="BV1281"/>
          <cell r="BW1281"/>
          <cell r="BX1281"/>
          <cell r="BY1281"/>
          <cell r="BZ1281"/>
          <cell r="CB1281"/>
          <cell r="CC1281"/>
          <cell r="CF1281"/>
          <cell r="CK1281"/>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P1282"/>
          <cell r="Q1282"/>
          <cell r="R1282"/>
          <cell r="S1282" t="str">
            <v>แขวงเชียงใหม่</v>
          </cell>
          <cell r="T1282" t="str">
            <v>ผบ8502</v>
          </cell>
          <cell r="U1282">
            <v>2558</v>
          </cell>
          <cell r="V1282" t="str">
            <v>ผบ10182</v>
          </cell>
          <cell r="W1282">
            <v>2558</v>
          </cell>
          <cell r="X1282"/>
          <cell r="Y1282"/>
          <cell r="Z1282"/>
          <cell r="AA1282">
            <v>23</v>
          </cell>
          <cell r="AB1282">
            <v>12</v>
          </cell>
          <cell r="AC1282">
            <v>2558</v>
          </cell>
          <cell r="BC1282"/>
          <cell r="BD1282"/>
          <cell r="BE1282"/>
          <cell r="BF1282"/>
          <cell r="BL1282"/>
          <cell r="BM1282"/>
          <cell r="BT1282" t="str">
            <v>นายจำนงค์ บุญรัตน์</v>
          </cell>
          <cell r="BV1282"/>
          <cell r="BW1282"/>
          <cell r="BX1282"/>
          <cell r="BY1282"/>
          <cell r="BZ1282"/>
          <cell r="CB1282"/>
          <cell r="CC1282"/>
          <cell r="CF1282"/>
          <cell r="CK1282"/>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P1283"/>
          <cell r="Q1283"/>
          <cell r="R1283"/>
          <cell r="S1283" t="str">
            <v>แขวงเชียงใหม่</v>
          </cell>
          <cell r="T1283" t="str">
            <v>ผบ8509</v>
          </cell>
          <cell r="U1283">
            <v>2558</v>
          </cell>
          <cell r="V1283" t="str">
            <v>ผบ10173</v>
          </cell>
          <cell r="W1283">
            <v>2558</v>
          </cell>
          <cell r="X1283"/>
          <cell r="Y1283"/>
          <cell r="Z1283"/>
          <cell r="AA1283">
            <v>23</v>
          </cell>
          <cell r="AB1283">
            <v>12</v>
          </cell>
          <cell r="AC1283">
            <v>2558</v>
          </cell>
          <cell r="BC1283"/>
          <cell r="BD1283"/>
          <cell r="BE1283"/>
          <cell r="BF1283"/>
          <cell r="BL1283"/>
          <cell r="BM1283"/>
          <cell r="BT1283" t="str">
            <v>นายสรายุทธ จันต๊ะดุก</v>
          </cell>
          <cell r="BV1283"/>
          <cell r="BW1283"/>
          <cell r="BX1283"/>
          <cell r="BY1283"/>
          <cell r="BZ1283"/>
          <cell r="CB1283"/>
          <cell r="CC1283"/>
          <cell r="CF1283"/>
          <cell r="CK1283"/>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P1284"/>
          <cell r="Q1284"/>
          <cell r="R1284"/>
          <cell r="S1284" t="str">
            <v>จังหวัดฝาง</v>
          </cell>
          <cell r="T1284" t="str">
            <v>ผบ168</v>
          </cell>
          <cell r="U1284">
            <v>2558</v>
          </cell>
          <cell r="V1284" t="str">
            <v>ผบ330</v>
          </cell>
          <cell r="W1284">
            <v>2558</v>
          </cell>
          <cell r="X1284"/>
          <cell r="Y1284"/>
          <cell r="Z1284"/>
          <cell r="AA1284">
            <v>13</v>
          </cell>
          <cell r="AB1284">
            <v>7</v>
          </cell>
          <cell r="AC1284">
            <v>2558</v>
          </cell>
          <cell r="BC1284"/>
          <cell r="BD1284"/>
          <cell r="BE1284"/>
          <cell r="BF1284"/>
          <cell r="BL1284"/>
          <cell r="BM1284"/>
          <cell r="BT1284" t="str">
            <v>นางสาวสุกัญญา เดชารักษา</v>
          </cell>
          <cell r="BV1284"/>
          <cell r="BW1284"/>
          <cell r="BX1284"/>
          <cell r="BY1284"/>
          <cell r="BZ1284"/>
          <cell r="CB1284"/>
          <cell r="CC1284"/>
          <cell r="CF1284"/>
          <cell r="CK1284"/>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P1285"/>
          <cell r="Q1285"/>
          <cell r="R1285"/>
          <cell r="S1285" t="str">
            <v>จังหวัดฝาง</v>
          </cell>
          <cell r="T1285" t="str">
            <v>ผบ835</v>
          </cell>
          <cell r="U1285">
            <v>2558</v>
          </cell>
          <cell r="V1285" t="str">
            <v>ผบ966</v>
          </cell>
          <cell r="W1285">
            <v>2558</v>
          </cell>
          <cell r="X1285"/>
          <cell r="Y1285"/>
          <cell r="Z1285"/>
          <cell r="AA1285">
            <v>8</v>
          </cell>
          <cell r="AB1285">
            <v>12</v>
          </cell>
          <cell r="AC1285">
            <v>2558</v>
          </cell>
          <cell r="BC1285"/>
          <cell r="BD1285"/>
          <cell r="BE1285"/>
          <cell r="BF1285"/>
          <cell r="BL1285"/>
          <cell r="BM1285"/>
          <cell r="BT1285" t="str">
            <v>นางศิริกาญจน์ ลิ้มประเสริฐ</v>
          </cell>
          <cell r="BV1285"/>
          <cell r="BW1285"/>
          <cell r="BX1285"/>
          <cell r="BY1285"/>
          <cell r="BZ1285"/>
          <cell r="CB1285"/>
          <cell r="CC1285"/>
          <cell r="CF1285"/>
          <cell r="CK1285"/>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P1286"/>
          <cell r="Q1286"/>
          <cell r="R1286"/>
          <cell r="S1286" t="str">
            <v>แขวงเชียงใหม่</v>
          </cell>
          <cell r="T1286" t="str">
            <v>ผบ466</v>
          </cell>
          <cell r="U1286">
            <v>2558</v>
          </cell>
          <cell r="V1286" t="str">
            <v>ผบ1607</v>
          </cell>
          <cell r="W1286">
            <v>2558</v>
          </cell>
          <cell r="X1286"/>
          <cell r="Y1286"/>
          <cell r="Z1286"/>
          <cell r="AA1286">
            <v>11</v>
          </cell>
          <cell r="AB1286">
            <v>3</v>
          </cell>
          <cell r="AC1286">
            <v>2558</v>
          </cell>
          <cell r="BC1286"/>
          <cell r="BD1286"/>
          <cell r="BE1286"/>
          <cell r="BF1286"/>
          <cell r="BL1286"/>
          <cell r="BM1286"/>
          <cell r="BT1286" t="str">
            <v>นางจินดา  ไชยกเซน</v>
          </cell>
          <cell r="BV1286"/>
          <cell r="BW1286"/>
          <cell r="BX1286"/>
          <cell r="BY1286"/>
          <cell r="BZ1286"/>
          <cell r="CB1286"/>
          <cell r="CC1286"/>
          <cell r="CF1286"/>
          <cell r="CK1286"/>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P1287"/>
          <cell r="Q1287"/>
          <cell r="R1287"/>
          <cell r="S1287" t="str">
            <v>จังหวัดเชียงราย</v>
          </cell>
          <cell r="T1287" t="str">
            <v>ผบ3979</v>
          </cell>
          <cell r="U1287">
            <v>2557</v>
          </cell>
          <cell r="V1287" t="str">
            <v>ผบ262</v>
          </cell>
          <cell r="W1287">
            <v>2558</v>
          </cell>
          <cell r="X1287"/>
          <cell r="Y1287"/>
          <cell r="Z1287"/>
          <cell r="AA1287">
            <v>26</v>
          </cell>
          <cell r="AB1287">
            <v>1</v>
          </cell>
          <cell r="AC1287">
            <v>2558</v>
          </cell>
          <cell r="BC1287"/>
          <cell r="BD1287"/>
          <cell r="BE1287"/>
          <cell r="BF1287"/>
          <cell r="BL1287"/>
          <cell r="BM1287"/>
          <cell r="BT1287" t="str">
            <v>นายภูวดล เรืองรัตน์</v>
          </cell>
          <cell r="BV1287"/>
          <cell r="BW1287"/>
          <cell r="BX1287"/>
          <cell r="BY1287"/>
          <cell r="BZ1287"/>
          <cell r="CB1287"/>
          <cell r="CC1287"/>
          <cell r="CF1287"/>
          <cell r="CK1287"/>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P1288"/>
          <cell r="Q1288"/>
          <cell r="R1288"/>
          <cell r="S1288" t="str">
            <v>แขวงเชียงใหม่</v>
          </cell>
          <cell r="T1288" t="str">
            <v>ผบ2891</v>
          </cell>
          <cell r="U1288">
            <v>2558</v>
          </cell>
          <cell r="V1288" t="str">
            <v>ผบ3566</v>
          </cell>
          <cell r="W1288">
            <v>2558</v>
          </cell>
          <cell r="X1288"/>
          <cell r="Y1288"/>
          <cell r="Z1288"/>
          <cell r="AA1288">
            <v>8</v>
          </cell>
          <cell r="AB1288">
            <v>7</v>
          </cell>
          <cell r="AC1288">
            <v>2558</v>
          </cell>
          <cell r="BC1288"/>
          <cell r="BD1288"/>
          <cell r="BE1288"/>
          <cell r="BF1288"/>
          <cell r="BL1288"/>
          <cell r="BM1288"/>
          <cell r="BT1288" t="str">
            <v>นายอิทธิพงษ์  ไชยมงคล</v>
          </cell>
          <cell r="BV1288"/>
          <cell r="BW1288"/>
          <cell r="BX1288"/>
          <cell r="BY1288"/>
          <cell r="BZ1288"/>
          <cell r="CB1288"/>
          <cell r="CC1288"/>
          <cell r="CF1288"/>
          <cell r="CK1288"/>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P1289"/>
          <cell r="Q1289"/>
          <cell r="R1289"/>
          <cell r="S1289" t="str">
            <v>แขวงเชียงดาว</v>
          </cell>
          <cell r="T1289" t="str">
            <v>ผบE23</v>
          </cell>
          <cell r="U1289">
            <v>2563</v>
          </cell>
          <cell r="V1289" t="str">
            <v>ผบE49</v>
          </cell>
          <cell r="W1289">
            <v>2563</v>
          </cell>
          <cell r="X1289"/>
          <cell r="Y1289"/>
          <cell r="Z1289"/>
          <cell r="AA1289">
            <v>27</v>
          </cell>
          <cell r="AB1289">
            <v>7</v>
          </cell>
          <cell r="AC1289">
            <v>2563</v>
          </cell>
          <cell r="BC1289"/>
          <cell r="BD1289"/>
          <cell r="BE1289"/>
          <cell r="BF1289"/>
          <cell r="BL1289"/>
          <cell r="BM1289"/>
          <cell r="BT1289" t="str">
            <v>นายสมพงษ์  สุธรรม</v>
          </cell>
          <cell r="BV1289"/>
          <cell r="BW1289"/>
          <cell r="BX1289"/>
          <cell r="BY1289"/>
          <cell r="BZ1289"/>
          <cell r="CB1289"/>
          <cell r="CC1289"/>
          <cell r="CF1289"/>
          <cell r="CK1289"/>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P1290"/>
          <cell r="Q1290"/>
          <cell r="R1290"/>
          <cell r="S1290" t="str">
            <v>จังหวัดฝาง</v>
          </cell>
          <cell r="T1290" t="str">
            <v>ผบ437</v>
          </cell>
          <cell r="U1290">
            <v>2558</v>
          </cell>
          <cell r="V1290" t="str">
            <v>ผบ968</v>
          </cell>
          <cell r="W1290">
            <v>2558</v>
          </cell>
          <cell r="X1290">
            <v>8</v>
          </cell>
          <cell r="Y1290">
            <v>12</v>
          </cell>
          <cell r="Z1290">
            <v>2558</v>
          </cell>
          <cell r="AA1290"/>
          <cell r="AB1290"/>
          <cell r="AC1290"/>
          <cell r="BC1290"/>
          <cell r="BD1290"/>
          <cell r="BE1290"/>
          <cell r="BF1290"/>
          <cell r="BL1290"/>
          <cell r="BM1290"/>
          <cell r="BT1290" t="str">
            <v>นางอมรรัตน์ อุทธยา</v>
          </cell>
          <cell r="BV1290"/>
          <cell r="BW1290"/>
          <cell r="BX1290"/>
          <cell r="BY1290"/>
          <cell r="BZ1290"/>
          <cell r="CB1290"/>
          <cell r="CC1290"/>
          <cell r="CF1290"/>
          <cell r="CK1290"/>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P1291"/>
          <cell r="Q1291"/>
          <cell r="R1291"/>
          <cell r="S1291" t="str">
            <v>แขวงเชียงใหม่</v>
          </cell>
          <cell r="T1291" t="str">
            <v>ผบ8506</v>
          </cell>
          <cell r="U1291">
            <v>2558</v>
          </cell>
          <cell r="V1291" t="str">
            <v>ผบ9506</v>
          </cell>
          <cell r="W1291">
            <v>2558</v>
          </cell>
          <cell r="X1291">
            <v>3</v>
          </cell>
          <cell r="Y1291">
            <v>12</v>
          </cell>
          <cell r="Z1291">
            <v>2558</v>
          </cell>
          <cell r="AA1291"/>
          <cell r="AB1291"/>
          <cell r="AC1291"/>
          <cell r="BC1291"/>
          <cell r="BD1291"/>
          <cell r="BE1291"/>
          <cell r="BF1291"/>
          <cell r="BL1291"/>
          <cell r="BM1291"/>
          <cell r="BT1291" t="str">
            <v>นางสุพร  เพียรนภา</v>
          </cell>
          <cell r="BV1291"/>
          <cell r="BW1291"/>
          <cell r="BX1291"/>
          <cell r="BY1291"/>
          <cell r="BZ1291"/>
          <cell r="CB1291"/>
          <cell r="CC1291"/>
          <cell r="CF1291"/>
          <cell r="CK1291"/>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P1292"/>
          <cell r="Q1292"/>
          <cell r="R1292"/>
          <cell r="S1292" t="str">
            <v>แขวงเชียบใหม่</v>
          </cell>
          <cell r="T1292" t="str">
            <v>ผบ13768</v>
          </cell>
          <cell r="U1292">
            <v>2562</v>
          </cell>
          <cell r="V1292" t="str">
            <v>ผบ970</v>
          </cell>
          <cell r="W1292">
            <v>2563</v>
          </cell>
          <cell r="X1292"/>
          <cell r="Y1292"/>
          <cell r="Z1292"/>
          <cell r="AA1292">
            <v>27</v>
          </cell>
          <cell r="AB1292">
            <v>2</v>
          </cell>
          <cell r="AC1292">
            <v>2563</v>
          </cell>
          <cell r="BC1292"/>
          <cell r="BD1292"/>
          <cell r="BE1292"/>
          <cell r="BF1292"/>
          <cell r="BL1292"/>
          <cell r="BM1292"/>
          <cell r="BT1292" t="str">
            <v>นายนิรุจน์  รากคำ</v>
          </cell>
          <cell r="BV1292"/>
          <cell r="BW1292"/>
          <cell r="BX1292"/>
          <cell r="BY1292"/>
          <cell r="BZ1292"/>
          <cell r="CB1292"/>
          <cell r="CC1292"/>
          <cell r="CF1292"/>
          <cell r="CK1292"/>
        </row>
        <row r="1293">
          <cell r="B1293"/>
          <cell r="C1293"/>
          <cell r="D1293"/>
          <cell r="E1293"/>
          <cell r="F1293"/>
          <cell r="G1293"/>
          <cell r="H1293"/>
          <cell r="I1293"/>
          <cell r="J1293"/>
          <cell r="K1293"/>
          <cell r="L1293"/>
          <cell r="M1293"/>
          <cell r="N1293"/>
          <cell r="O1293"/>
          <cell r="P1293"/>
          <cell r="Q1293"/>
          <cell r="R1293"/>
          <cell r="S1293"/>
          <cell r="T1293"/>
          <cell r="U1293"/>
          <cell r="V1293"/>
          <cell r="W1293"/>
          <cell r="X1293"/>
          <cell r="Y1293"/>
          <cell r="Z1293"/>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cell r="BM1293"/>
          <cell r="BN1293"/>
          <cell r="BO1293"/>
          <cell r="BP1293"/>
          <cell r="BQ1293"/>
          <cell r="BR1293"/>
          <cell r="BS1293"/>
          <cell r="BT1293"/>
          <cell r="BU1293" t="str">
            <v xml:space="preserve">
2.นายสิทธิชัย ธรรมเจริญ
3.นายอรรถวุฒิ ยาวุฑฒิ
4.นางวัลยา ยาวุฑฒิ</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cell r="C1294"/>
          <cell r="D1294"/>
          <cell r="E1294"/>
          <cell r="F1294"/>
          <cell r="G1294"/>
          <cell r="H1294"/>
          <cell r="I1294"/>
          <cell r="J1294"/>
          <cell r="K1294"/>
          <cell r="L1294"/>
          <cell r="M1294"/>
          <cell r="N1294"/>
          <cell r="O1294"/>
          <cell r="P1294"/>
          <cell r="Q1294"/>
          <cell r="R1294"/>
          <cell r="S1294"/>
          <cell r="T1294"/>
          <cell r="U1294"/>
          <cell r="V1294"/>
          <cell r="W1294"/>
          <cell r="X1294"/>
          <cell r="Y1294"/>
          <cell r="Z1294"/>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cell r="BM1294"/>
          <cell r="BN1294"/>
          <cell r="BO1294"/>
          <cell r="BP1294"/>
          <cell r="BQ1294"/>
          <cell r="BR1294"/>
          <cell r="BS1294"/>
          <cell r="BT1294"/>
          <cell r="BU1294"/>
          <cell r="BV1294" t="str">
            <v>.</v>
          </cell>
          <cell r="BW1294"/>
          <cell r="BX1294"/>
          <cell r="BY1294"/>
          <cell r="BZ1294"/>
          <cell r="CA1294"/>
          <cell r="CB1294"/>
          <cell r="CC1294"/>
          <cell r="CD1294"/>
          <cell r="CE1294"/>
          <cell r="CF1294"/>
          <cell r="CG1294"/>
          <cell r="CH1294"/>
          <cell r="CI1294"/>
          <cell r="CJ1294"/>
          <cell r="CK1294"/>
          <cell r="CL1294"/>
          <cell r="CM1294"/>
          <cell r="CN1294"/>
          <cell r="CO1294"/>
        </row>
        <row r="1295">
          <cell r="B1295"/>
          <cell r="C1295"/>
          <cell r="D1295"/>
          <cell r="E1295"/>
          <cell r="F1295"/>
          <cell r="G1295"/>
          <cell r="H1295"/>
          <cell r="I1295"/>
          <cell r="J1295"/>
          <cell r="K1295"/>
          <cell r="L1295"/>
          <cell r="M1295"/>
          <cell r="N1295"/>
          <cell r="O1295"/>
          <cell r="P1295"/>
          <cell r="Q1295"/>
          <cell r="R1295"/>
          <cell r="S1295"/>
          <cell r="T1295"/>
          <cell r="U1295"/>
          <cell r="V1295"/>
          <cell r="W1295"/>
          <cell r="X1295"/>
          <cell r="Y1295"/>
          <cell r="Z1295"/>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cell r="BM1295"/>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cell r="C1296"/>
          <cell r="D1296"/>
          <cell r="E1296"/>
          <cell r="F1296"/>
          <cell r="G1296"/>
          <cell r="H1296"/>
          <cell r="I1296"/>
          <cell r="J1296"/>
          <cell r="K1296"/>
          <cell r="L1296"/>
          <cell r="M1296"/>
          <cell r="N1296"/>
          <cell r="O1296"/>
          <cell r="P1296"/>
          <cell r="Q1296"/>
          <cell r="R1296"/>
          <cell r="S1296"/>
          <cell r="T1296"/>
          <cell r="U1296"/>
          <cell r="V1296"/>
          <cell r="W1296"/>
          <cell r="X1296"/>
          <cell r="Y1296"/>
          <cell r="Z1296"/>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cell r="BM1296"/>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cell r="C1297"/>
          <cell r="D1297"/>
          <cell r="E1297"/>
          <cell r="F1297"/>
          <cell r="G1297"/>
          <cell r="H1297"/>
          <cell r="I1297"/>
          <cell r="J1297"/>
          <cell r="K1297"/>
          <cell r="L1297"/>
          <cell r="M1297"/>
          <cell r="N1297"/>
          <cell r="O1297"/>
          <cell r="P1297"/>
          <cell r="Q1297"/>
          <cell r="R1297"/>
          <cell r="S1297"/>
          <cell r="T1297"/>
          <cell r="U1297"/>
          <cell r="V1297"/>
          <cell r="W1297"/>
          <cell r="X1297"/>
          <cell r="Y1297"/>
          <cell r="Z1297"/>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cell r="BM1297"/>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cell r="C1298"/>
          <cell r="D1298"/>
          <cell r="E1298"/>
          <cell r="F1298"/>
          <cell r="G1298"/>
          <cell r="H1298"/>
          <cell r="I1298"/>
          <cell r="J1298"/>
          <cell r="K1298"/>
          <cell r="L1298"/>
          <cell r="M1298"/>
          <cell r="N1298"/>
          <cell r="O1298"/>
          <cell r="P1298"/>
          <cell r="Q1298"/>
          <cell r="R1298"/>
          <cell r="S1298"/>
          <cell r="T1298"/>
          <cell r="U1298"/>
          <cell r="V1298"/>
          <cell r="W1298"/>
          <cell r="X1298"/>
          <cell r="Y1298"/>
          <cell r="Z1298"/>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cell r="BM1298"/>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cell r="C1299"/>
          <cell r="D1299"/>
          <cell r="E1299"/>
          <cell r="F1299"/>
          <cell r="G1299"/>
          <cell r="H1299"/>
          <cell r="I1299"/>
          <cell r="J1299"/>
          <cell r="K1299"/>
          <cell r="L1299"/>
          <cell r="M1299"/>
          <cell r="N1299"/>
          <cell r="O1299"/>
          <cell r="P1299"/>
          <cell r="Q1299"/>
          <cell r="R1299"/>
          <cell r="S1299"/>
          <cell r="T1299"/>
          <cell r="U1299"/>
          <cell r="V1299"/>
          <cell r="W1299"/>
          <cell r="X1299"/>
          <cell r="Y1299"/>
          <cell r="Z1299"/>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cell r="BM1299"/>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cell r="C1300"/>
          <cell r="D1300"/>
          <cell r="E1300"/>
          <cell r="F1300"/>
          <cell r="G1300"/>
          <cell r="H1300"/>
          <cell r="I1300"/>
          <cell r="J1300"/>
          <cell r="K1300"/>
          <cell r="L1300"/>
          <cell r="M1300"/>
          <cell r="N1300"/>
          <cell r="O1300"/>
          <cell r="P1300"/>
          <cell r="Q1300"/>
          <cell r="R1300"/>
          <cell r="S1300"/>
          <cell r="T1300"/>
          <cell r="U1300"/>
          <cell r="V1300"/>
          <cell r="W1300"/>
          <cell r="X1300"/>
          <cell r="Y1300"/>
          <cell r="Z1300"/>
          <cell r="AA1300"/>
          <cell r="AB1300"/>
          <cell r="AC1300"/>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cell r="BM1300"/>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cell r="C1301"/>
          <cell r="D1301"/>
          <cell r="E1301"/>
          <cell r="F1301"/>
          <cell r="G1301"/>
          <cell r="H1301"/>
          <cell r="I1301"/>
          <cell r="J1301"/>
          <cell r="K1301"/>
          <cell r="L1301"/>
          <cell r="M1301"/>
          <cell r="N1301"/>
          <cell r="O1301"/>
          <cell r="P1301"/>
          <cell r="Q1301"/>
          <cell r="R1301"/>
          <cell r="S1301"/>
          <cell r="T1301"/>
          <cell r="U1301"/>
          <cell r="V1301"/>
          <cell r="W1301"/>
          <cell r="X1301"/>
          <cell r="Y1301"/>
          <cell r="Z1301"/>
          <cell r="AA1301"/>
          <cell r="AB1301"/>
          <cell r="AC1301"/>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cell r="BM1301"/>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cell r="C1302"/>
          <cell r="D1302"/>
          <cell r="E1302"/>
          <cell r="F1302"/>
          <cell r="G1302"/>
          <cell r="H1302"/>
          <cell r="I1302"/>
          <cell r="J1302"/>
          <cell r="K1302"/>
          <cell r="L1302"/>
          <cell r="M1302"/>
          <cell r="N1302"/>
          <cell r="O1302"/>
          <cell r="P1302"/>
          <cell r="Q1302"/>
          <cell r="R1302"/>
          <cell r="S1302"/>
          <cell r="T1302"/>
          <cell r="U1302"/>
          <cell r="V1302"/>
          <cell r="W1302"/>
          <cell r="X1302"/>
          <cell r="Y1302"/>
          <cell r="Z1302"/>
          <cell r="AA1302"/>
          <cell r="AB1302"/>
          <cell r="AC1302"/>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cell r="BM1302"/>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cell r="C1303"/>
          <cell r="D1303"/>
          <cell r="E1303"/>
          <cell r="F1303"/>
          <cell r="G1303"/>
          <cell r="H1303"/>
          <cell r="I1303"/>
          <cell r="J1303"/>
          <cell r="K1303"/>
          <cell r="L1303"/>
          <cell r="M1303"/>
          <cell r="N1303"/>
          <cell r="O1303"/>
          <cell r="P1303"/>
          <cell r="Q1303"/>
          <cell r="R1303"/>
          <cell r="S1303"/>
          <cell r="T1303"/>
          <cell r="U1303"/>
          <cell r="V1303"/>
          <cell r="W1303"/>
          <cell r="X1303"/>
          <cell r="Y1303"/>
          <cell r="Z1303"/>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cell r="BM1303"/>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cell r="C1304"/>
          <cell r="D1304"/>
          <cell r="E1304"/>
          <cell r="F1304"/>
          <cell r="G1304"/>
          <cell r="H1304"/>
          <cell r="I1304"/>
          <cell r="J1304"/>
          <cell r="K1304"/>
          <cell r="L1304"/>
          <cell r="M1304"/>
          <cell r="N1304"/>
          <cell r="O1304"/>
          <cell r="P1304"/>
          <cell r="Q1304"/>
          <cell r="R1304"/>
          <cell r="S1304"/>
          <cell r="T1304"/>
          <cell r="U1304"/>
          <cell r="V1304"/>
          <cell r="W1304"/>
          <cell r="X1304"/>
          <cell r="Y1304"/>
          <cell r="Z1304"/>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cell r="BM1304"/>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cell r="C1305"/>
          <cell r="D1305"/>
          <cell r="E1305"/>
          <cell r="F1305"/>
          <cell r="G1305"/>
          <cell r="H1305"/>
          <cell r="I1305"/>
          <cell r="J1305"/>
          <cell r="K1305"/>
          <cell r="L1305"/>
          <cell r="M1305"/>
          <cell r="N1305"/>
          <cell r="O1305"/>
          <cell r="P1305"/>
          <cell r="Q1305"/>
          <cell r="R1305"/>
          <cell r="S1305"/>
          <cell r="T1305"/>
          <cell r="U1305"/>
          <cell r="V1305"/>
          <cell r="W1305"/>
          <cell r="X1305"/>
          <cell r="Y1305"/>
          <cell r="Z1305"/>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cell r="BM1305"/>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cell r="C1306"/>
          <cell r="D1306"/>
          <cell r="E1306"/>
          <cell r="F1306"/>
          <cell r="G1306"/>
          <cell r="H1306"/>
          <cell r="I1306"/>
          <cell r="J1306"/>
          <cell r="K1306"/>
          <cell r="L1306"/>
          <cell r="M1306"/>
          <cell r="N1306"/>
          <cell r="O1306"/>
          <cell r="P1306"/>
          <cell r="Q1306"/>
          <cell r="R1306"/>
          <cell r="S1306"/>
          <cell r="T1306"/>
          <cell r="U1306"/>
          <cell r="V1306"/>
          <cell r="W1306"/>
          <cell r="X1306"/>
          <cell r="Y1306"/>
          <cell r="Z1306"/>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cell r="BM1306"/>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cell r="C1307"/>
          <cell r="D1307"/>
          <cell r="E1307"/>
          <cell r="F1307"/>
          <cell r="G1307"/>
          <cell r="H1307"/>
          <cell r="I1307"/>
          <cell r="J1307"/>
          <cell r="K1307"/>
          <cell r="L1307"/>
          <cell r="M1307"/>
          <cell r="N1307"/>
          <cell r="O1307"/>
          <cell r="P1307"/>
          <cell r="Q1307"/>
          <cell r="R1307"/>
          <cell r="S1307"/>
          <cell r="T1307"/>
          <cell r="U1307"/>
          <cell r="V1307"/>
          <cell r="W1307"/>
          <cell r="X1307"/>
          <cell r="Y1307"/>
          <cell r="Z1307"/>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cell r="BM1307"/>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cell r="C1308"/>
          <cell r="D1308"/>
          <cell r="E1308"/>
          <cell r="F1308"/>
          <cell r="G1308"/>
          <cell r="H1308"/>
          <cell r="I1308"/>
          <cell r="J1308"/>
          <cell r="K1308"/>
          <cell r="L1308"/>
          <cell r="M1308"/>
          <cell r="N1308"/>
          <cell r="O1308"/>
          <cell r="P1308"/>
          <cell r="Q1308"/>
          <cell r="R1308"/>
          <cell r="S1308"/>
          <cell r="T1308"/>
          <cell r="U1308"/>
          <cell r="V1308"/>
          <cell r="W1308"/>
          <cell r="X1308"/>
          <cell r="Y1308"/>
          <cell r="Z1308"/>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cell r="BM1308"/>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cell r="C1309"/>
          <cell r="D1309"/>
          <cell r="E1309"/>
          <cell r="F1309"/>
          <cell r="G1309"/>
          <cell r="H1309"/>
          <cell r="I1309"/>
          <cell r="J1309"/>
          <cell r="K1309"/>
          <cell r="L1309"/>
          <cell r="M1309"/>
          <cell r="N1309"/>
          <cell r="O1309"/>
          <cell r="P1309"/>
          <cell r="Q1309"/>
          <cell r="R1309"/>
          <cell r="S1309"/>
          <cell r="T1309"/>
          <cell r="U1309"/>
          <cell r="V1309"/>
          <cell r="W1309"/>
          <cell r="X1309"/>
          <cell r="Y1309"/>
          <cell r="Z1309"/>
          <cell r="AA1309"/>
          <cell r="AB1309"/>
          <cell r="AC1309"/>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cell r="BM1309"/>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cell r="C1310"/>
          <cell r="D1310"/>
          <cell r="E1310"/>
          <cell r="F1310"/>
          <cell r="G1310"/>
          <cell r="H1310"/>
          <cell r="I1310"/>
          <cell r="J1310"/>
          <cell r="K1310"/>
          <cell r="L1310"/>
          <cell r="M1310"/>
          <cell r="N1310"/>
          <cell r="O1310"/>
          <cell r="P1310"/>
          <cell r="Q1310"/>
          <cell r="R1310"/>
          <cell r="S1310"/>
          <cell r="T1310"/>
          <cell r="U1310"/>
          <cell r="V1310"/>
          <cell r="W1310"/>
          <cell r="X1310"/>
          <cell r="Y1310"/>
          <cell r="Z1310"/>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cell r="BM1310"/>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cell r="C1311"/>
          <cell r="D1311"/>
          <cell r="E1311"/>
          <cell r="F1311"/>
          <cell r="G1311"/>
          <cell r="H1311"/>
          <cell r="I1311"/>
          <cell r="J1311"/>
          <cell r="K1311"/>
          <cell r="L1311"/>
          <cell r="M1311"/>
          <cell r="N1311"/>
          <cell r="O1311"/>
          <cell r="P1311"/>
          <cell r="Q1311"/>
          <cell r="R1311"/>
          <cell r="S1311"/>
          <cell r="T1311"/>
          <cell r="U1311"/>
          <cell r="V1311"/>
          <cell r="W1311"/>
          <cell r="X1311"/>
          <cell r="Y1311"/>
          <cell r="Z1311"/>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cell r="BM1311"/>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cell r="C1312"/>
          <cell r="D1312"/>
          <cell r="E1312"/>
          <cell r="F1312"/>
          <cell r="G1312"/>
          <cell r="H1312"/>
          <cell r="I1312"/>
          <cell r="J1312"/>
          <cell r="K1312"/>
          <cell r="L1312"/>
          <cell r="M1312"/>
          <cell r="N1312"/>
          <cell r="O1312"/>
          <cell r="P1312"/>
          <cell r="Q1312"/>
          <cell r="R1312"/>
          <cell r="S1312"/>
          <cell r="T1312"/>
          <cell r="U1312"/>
          <cell r="V1312"/>
          <cell r="W1312"/>
          <cell r="X1312"/>
          <cell r="Y1312"/>
          <cell r="Z1312"/>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cell r="BM1312"/>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cell r="C1313"/>
          <cell r="D1313"/>
          <cell r="E1313"/>
          <cell r="F1313"/>
          <cell r="G1313"/>
          <cell r="H1313"/>
          <cell r="I1313"/>
          <cell r="J1313"/>
          <cell r="K1313"/>
          <cell r="L1313"/>
          <cell r="M1313"/>
          <cell r="N1313"/>
          <cell r="O1313"/>
          <cell r="P1313"/>
          <cell r="Q1313"/>
          <cell r="R1313"/>
          <cell r="S1313"/>
          <cell r="T1313"/>
          <cell r="U1313"/>
          <cell r="V1313"/>
          <cell r="W1313"/>
          <cell r="X1313"/>
          <cell r="Y1313"/>
          <cell r="Z1313"/>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cell r="BM1313"/>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cell r="C1314"/>
          <cell r="D1314"/>
          <cell r="E1314"/>
          <cell r="F1314"/>
          <cell r="G1314"/>
          <cell r="H1314"/>
          <cell r="I1314"/>
          <cell r="J1314"/>
          <cell r="K1314"/>
          <cell r="L1314"/>
          <cell r="M1314"/>
          <cell r="N1314"/>
          <cell r="O1314"/>
          <cell r="P1314"/>
          <cell r="Q1314"/>
          <cell r="R1314"/>
          <cell r="S1314"/>
          <cell r="T1314"/>
          <cell r="U1314"/>
          <cell r="V1314"/>
          <cell r="W1314"/>
          <cell r="X1314"/>
          <cell r="Y1314"/>
          <cell r="Z1314"/>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cell r="BM1314"/>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cell r="C1315"/>
          <cell r="D1315"/>
          <cell r="E1315"/>
          <cell r="F1315"/>
          <cell r="G1315"/>
          <cell r="H1315"/>
          <cell r="I1315"/>
          <cell r="J1315"/>
          <cell r="K1315"/>
          <cell r="L1315"/>
          <cell r="M1315"/>
          <cell r="N1315"/>
          <cell r="O1315"/>
          <cell r="P1315"/>
          <cell r="Q1315"/>
          <cell r="R1315"/>
          <cell r="S1315"/>
          <cell r="T1315"/>
          <cell r="U1315"/>
          <cell r="V1315"/>
          <cell r="W1315"/>
          <cell r="X1315"/>
          <cell r="Y1315"/>
          <cell r="Z1315"/>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cell r="BM1315"/>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cell r="C1316"/>
          <cell r="D1316"/>
          <cell r="E1316"/>
          <cell r="F1316"/>
          <cell r="G1316"/>
          <cell r="H1316"/>
          <cell r="I1316"/>
          <cell r="J1316"/>
          <cell r="K1316"/>
          <cell r="L1316"/>
          <cell r="M1316"/>
          <cell r="N1316"/>
          <cell r="O1316"/>
          <cell r="P1316"/>
          <cell r="Q1316"/>
          <cell r="R1316"/>
          <cell r="S1316"/>
          <cell r="T1316"/>
          <cell r="U1316"/>
          <cell r="V1316"/>
          <cell r="W1316"/>
          <cell r="X1316"/>
          <cell r="Y1316"/>
          <cell r="Z1316"/>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cell r="BM1316"/>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cell r="C1317"/>
          <cell r="D1317"/>
          <cell r="E1317"/>
          <cell r="F1317"/>
          <cell r="G1317"/>
          <cell r="H1317"/>
          <cell r="I1317"/>
          <cell r="J1317"/>
          <cell r="K1317"/>
          <cell r="L1317"/>
          <cell r="M1317"/>
          <cell r="N1317"/>
          <cell r="O1317"/>
          <cell r="P1317"/>
          <cell r="Q1317"/>
          <cell r="R1317"/>
          <cell r="S1317"/>
          <cell r="T1317"/>
          <cell r="U1317"/>
          <cell r="V1317"/>
          <cell r="W1317"/>
          <cell r="X1317"/>
          <cell r="Y1317"/>
          <cell r="Z1317"/>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cell r="BM1317"/>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cell r="C1318"/>
          <cell r="D1318"/>
          <cell r="E1318"/>
          <cell r="F1318"/>
          <cell r="G1318"/>
          <cell r="H1318"/>
          <cell r="I1318"/>
          <cell r="J1318"/>
          <cell r="K1318"/>
          <cell r="L1318"/>
          <cell r="M1318"/>
          <cell r="N1318"/>
          <cell r="O1318"/>
          <cell r="P1318"/>
          <cell r="Q1318"/>
          <cell r="R1318"/>
          <cell r="S1318"/>
          <cell r="T1318"/>
          <cell r="U1318"/>
          <cell r="V1318"/>
          <cell r="W1318"/>
          <cell r="X1318"/>
          <cell r="Y1318"/>
          <cell r="Z1318"/>
          <cell r="AA1318"/>
          <cell r="AB1318"/>
          <cell r="AC1318"/>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cell r="BM1318"/>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cell r="C1319"/>
          <cell r="D1319"/>
          <cell r="E1319"/>
          <cell r="F1319"/>
          <cell r="G1319"/>
          <cell r="H1319"/>
          <cell r="I1319"/>
          <cell r="J1319"/>
          <cell r="K1319"/>
          <cell r="L1319"/>
          <cell r="M1319"/>
          <cell r="N1319"/>
          <cell r="O1319"/>
          <cell r="P1319"/>
          <cell r="Q1319"/>
          <cell r="R1319"/>
          <cell r="S1319"/>
          <cell r="T1319"/>
          <cell r="U1319"/>
          <cell r="V1319"/>
          <cell r="W1319"/>
          <cell r="X1319"/>
          <cell r="Y1319"/>
          <cell r="Z1319"/>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cell r="BM1319"/>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cell r="C1320"/>
          <cell r="D1320"/>
          <cell r="E1320"/>
          <cell r="F1320"/>
          <cell r="G1320"/>
          <cell r="H1320"/>
          <cell r="I1320"/>
          <cell r="J1320"/>
          <cell r="K1320"/>
          <cell r="L1320"/>
          <cell r="M1320"/>
          <cell r="N1320"/>
          <cell r="O1320"/>
          <cell r="P1320"/>
          <cell r="Q1320"/>
          <cell r="R1320"/>
          <cell r="S1320"/>
          <cell r="T1320"/>
          <cell r="U1320"/>
          <cell r="V1320"/>
          <cell r="W1320"/>
          <cell r="X1320"/>
          <cell r="Y1320"/>
          <cell r="Z1320"/>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cell r="BM1320"/>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cell r="C1321"/>
          <cell r="D1321"/>
          <cell r="E1321"/>
          <cell r="F1321"/>
          <cell r="G1321"/>
          <cell r="H1321"/>
          <cell r="I1321"/>
          <cell r="J1321"/>
          <cell r="K1321"/>
          <cell r="L1321"/>
          <cell r="M1321"/>
          <cell r="N1321"/>
          <cell r="O1321"/>
          <cell r="P1321"/>
          <cell r="Q1321"/>
          <cell r="R1321"/>
          <cell r="S1321"/>
          <cell r="T1321"/>
          <cell r="U1321"/>
          <cell r="V1321"/>
          <cell r="W1321"/>
          <cell r="X1321"/>
          <cell r="Y1321"/>
          <cell r="Z1321"/>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cell r="BM1321"/>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cell r="C1322"/>
          <cell r="D1322"/>
          <cell r="E1322"/>
          <cell r="F1322"/>
          <cell r="G1322"/>
          <cell r="H1322"/>
          <cell r="I1322"/>
          <cell r="J1322"/>
          <cell r="K1322"/>
          <cell r="L1322"/>
          <cell r="M1322"/>
          <cell r="N1322"/>
          <cell r="O1322"/>
          <cell r="P1322"/>
          <cell r="Q1322"/>
          <cell r="R1322"/>
          <cell r="S1322"/>
          <cell r="T1322"/>
          <cell r="U1322"/>
          <cell r="V1322"/>
          <cell r="W1322"/>
          <cell r="X1322"/>
          <cell r="Y1322"/>
          <cell r="Z1322"/>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cell r="BM1322"/>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cell r="C1323"/>
          <cell r="D1323"/>
          <cell r="E1323"/>
          <cell r="F1323"/>
          <cell r="G1323"/>
          <cell r="H1323"/>
          <cell r="I1323"/>
          <cell r="J1323"/>
          <cell r="K1323"/>
          <cell r="L1323"/>
          <cell r="M1323"/>
          <cell r="N1323"/>
          <cell r="O1323"/>
          <cell r="P1323"/>
          <cell r="Q1323"/>
          <cell r="R1323"/>
          <cell r="S1323"/>
          <cell r="T1323"/>
          <cell r="U1323"/>
          <cell r="V1323"/>
          <cell r="W1323"/>
          <cell r="X1323"/>
          <cell r="Y1323"/>
          <cell r="Z1323"/>
          <cell r="AA1323"/>
          <cell r="AB1323"/>
          <cell r="AC1323"/>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cell r="BM1323"/>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cell r="C1324"/>
          <cell r="D1324"/>
          <cell r="E1324"/>
          <cell r="F1324"/>
          <cell r="G1324"/>
          <cell r="H1324"/>
          <cell r="I1324"/>
          <cell r="J1324"/>
          <cell r="K1324"/>
          <cell r="L1324"/>
          <cell r="M1324"/>
          <cell r="N1324"/>
          <cell r="O1324"/>
          <cell r="P1324"/>
          <cell r="Q1324"/>
          <cell r="R1324"/>
          <cell r="S1324"/>
          <cell r="T1324"/>
          <cell r="U1324"/>
          <cell r="V1324"/>
          <cell r="W1324"/>
          <cell r="X1324"/>
          <cell r="Y1324"/>
          <cell r="Z1324"/>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cell r="BM1324"/>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cell r="C1325"/>
          <cell r="D1325"/>
          <cell r="E1325"/>
          <cell r="F1325"/>
          <cell r="G1325"/>
          <cell r="H1325"/>
          <cell r="I1325"/>
          <cell r="J1325"/>
          <cell r="K1325"/>
          <cell r="L1325"/>
          <cell r="M1325"/>
          <cell r="N1325"/>
          <cell r="O1325"/>
          <cell r="P1325"/>
          <cell r="Q1325"/>
          <cell r="R1325"/>
          <cell r="S1325"/>
          <cell r="T1325"/>
          <cell r="U1325"/>
          <cell r="V1325"/>
          <cell r="W1325"/>
          <cell r="X1325"/>
          <cell r="Y1325"/>
          <cell r="Z1325"/>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cell r="BM1325"/>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cell r="C1326"/>
          <cell r="D1326"/>
          <cell r="E1326"/>
          <cell r="F1326"/>
          <cell r="G1326"/>
          <cell r="H1326"/>
          <cell r="I1326"/>
          <cell r="J1326"/>
          <cell r="K1326"/>
          <cell r="L1326"/>
          <cell r="M1326"/>
          <cell r="N1326"/>
          <cell r="O1326"/>
          <cell r="P1326"/>
          <cell r="Q1326"/>
          <cell r="R1326"/>
          <cell r="S1326"/>
          <cell r="T1326"/>
          <cell r="U1326"/>
          <cell r="V1326"/>
          <cell r="W1326"/>
          <cell r="X1326"/>
          <cell r="Y1326"/>
          <cell r="Z1326"/>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cell r="BM1326"/>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cell r="C1327"/>
          <cell r="D1327"/>
          <cell r="E1327"/>
          <cell r="F1327"/>
          <cell r="G1327"/>
          <cell r="H1327"/>
          <cell r="I1327"/>
          <cell r="J1327"/>
          <cell r="K1327"/>
          <cell r="L1327"/>
          <cell r="M1327"/>
          <cell r="N1327"/>
          <cell r="O1327"/>
          <cell r="P1327"/>
          <cell r="Q1327"/>
          <cell r="R1327"/>
          <cell r="S1327"/>
          <cell r="T1327"/>
          <cell r="U1327"/>
          <cell r="V1327"/>
          <cell r="W1327"/>
          <cell r="X1327"/>
          <cell r="Y1327"/>
          <cell r="Z1327"/>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cell r="BM1327"/>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cell r="C1328"/>
          <cell r="D1328"/>
          <cell r="E1328"/>
          <cell r="F1328"/>
          <cell r="G1328"/>
          <cell r="H1328"/>
          <cell r="I1328"/>
          <cell r="J1328"/>
          <cell r="K1328"/>
          <cell r="L1328"/>
          <cell r="M1328"/>
          <cell r="N1328"/>
          <cell r="O1328"/>
          <cell r="P1328"/>
          <cell r="Q1328"/>
          <cell r="R1328"/>
          <cell r="S1328"/>
          <cell r="T1328"/>
          <cell r="U1328"/>
          <cell r="V1328"/>
          <cell r="W1328"/>
          <cell r="X1328"/>
          <cell r="Y1328"/>
          <cell r="Z1328"/>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cell r="BM1328"/>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cell r="C1329"/>
          <cell r="D1329"/>
          <cell r="E1329"/>
          <cell r="F1329"/>
          <cell r="G1329"/>
          <cell r="H1329"/>
          <cell r="I1329"/>
          <cell r="J1329"/>
          <cell r="K1329"/>
          <cell r="L1329"/>
          <cell r="M1329"/>
          <cell r="N1329"/>
          <cell r="O1329"/>
          <cell r="P1329"/>
          <cell r="Q1329"/>
          <cell r="R1329"/>
          <cell r="S1329"/>
          <cell r="T1329"/>
          <cell r="U1329"/>
          <cell r="V1329"/>
          <cell r="W1329"/>
          <cell r="X1329"/>
          <cell r="Y1329"/>
          <cell r="Z1329"/>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cell r="BM1329"/>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cell r="C1330"/>
          <cell r="D1330"/>
          <cell r="E1330"/>
          <cell r="F1330"/>
          <cell r="G1330"/>
          <cell r="H1330"/>
          <cell r="I1330"/>
          <cell r="J1330"/>
          <cell r="K1330"/>
          <cell r="L1330"/>
          <cell r="M1330"/>
          <cell r="N1330"/>
          <cell r="O1330"/>
          <cell r="P1330"/>
          <cell r="Q1330"/>
          <cell r="R1330"/>
          <cell r="S1330"/>
          <cell r="T1330"/>
          <cell r="U1330"/>
          <cell r="V1330"/>
          <cell r="W1330"/>
          <cell r="X1330"/>
          <cell r="Y1330"/>
          <cell r="Z1330"/>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cell r="BM1330"/>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cell r="C1331"/>
          <cell r="D1331"/>
          <cell r="E1331"/>
          <cell r="F1331"/>
          <cell r="G1331"/>
          <cell r="H1331"/>
          <cell r="I1331"/>
          <cell r="J1331"/>
          <cell r="K1331"/>
          <cell r="L1331"/>
          <cell r="M1331"/>
          <cell r="N1331"/>
          <cell r="O1331"/>
          <cell r="P1331"/>
          <cell r="Q1331"/>
          <cell r="R1331"/>
          <cell r="S1331"/>
          <cell r="T1331"/>
          <cell r="U1331"/>
          <cell r="V1331"/>
          <cell r="W1331"/>
          <cell r="X1331"/>
          <cell r="Y1331"/>
          <cell r="Z1331"/>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cell r="BM1331"/>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cell r="C1332"/>
          <cell r="D1332"/>
          <cell r="E1332"/>
          <cell r="F1332"/>
          <cell r="G1332"/>
          <cell r="H1332"/>
          <cell r="I1332"/>
          <cell r="J1332"/>
          <cell r="K1332"/>
          <cell r="L1332"/>
          <cell r="M1332"/>
          <cell r="N1332"/>
          <cell r="O1332"/>
          <cell r="P1332"/>
          <cell r="Q1332"/>
          <cell r="R1332"/>
          <cell r="S1332"/>
          <cell r="T1332"/>
          <cell r="U1332"/>
          <cell r="V1332"/>
          <cell r="W1332"/>
          <cell r="X1332"/>
          <cell r="Y1332"/>
          <cell r="Z1332"/>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cell r="BM1332"/>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cell r="C1333"/>
          <cell r="D1333"/>
          <cell r="E1333"/>
          <cell r="F1333"/>
          <cell r="G1333"/>
          <cell r="H1333"/>
          <cell r="I1333"/>
          <cell r="J1333"/>
          <cell r="K1333"/>
          <cell r="L1333"/>
          <cell r="M1333"/>
          <cell r="N1333"/>
          <cell r="O1333"/>
          <cell r="P1333"/>
          <cell r="Q1333"/>
          <cell r="R1333"/>
          <cell r="S1333"/>
          <cell r="T1333"/>
          <cell r="U1333"/>
          <cell r="V1333"/>
          <cell r="W1333"/>
          <cell r="X1333"/>
          <cell r="Y1333"/>
          <cell r="Z1333"/>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cell r="BM1333"/>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cell r="C1334"/>
          <cell r="D1334"/>
          <cell r="E1334"/>
          <cell r="F1334"/>
          <cell r="G1334"/>
          <cell r="H1334"/>
          <cell r="I1334"/>
          <cell r="J1334"/>
          <cell r="K1334"/>
          <cell r="L1334"/>
          <cell r="M1334"/>
          <cell r="N1334"/>
          <cell r="O1334"/>
          <cell r="P1334"/>
          <cell r="Q1334"/>
          <cell r="R1334"/>
          <cell r="S1334"/>
          <cell r="T1334"/>
          <cell r="U1334"/>
          <cell r="V1334"/>
          <cell r="W1334"/>
          <cell r="X1334"/>
          <cell r="Y1334"/>
          <cell r="Z1334"/>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cell r="BM1334"/>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cell r="C1335"/>
          <cell r="D1335"/>
          <cell r="E1335"/>
          <cell r="F1335"/>
          <cell r="G1335"/>
          <cell r="H1335"/>
          <cell r="I1335"/>
          <cell r="J1335"/>
          <cell r="K1335"/>
          <cell r="L1335"/>
          <cell r="M1335"/>
          <cell r="N1335"/>
          <cell r="O1335"/>
          <cell r="P1335"/>
          <cell r="Q1335"/>
          <cell r="R1335"/>
          <cell r="S1335"/>
          <cell r="T1335"/>
          <cell r="U1335"/>
          <cell r="V1335"/>
          <cell r="W1335"/>
          <cell r="X1335"/>
          <cell r="Y1335"/>
          <cell r="Z1335"/>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cell r="BM1335"/>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cell r="C1336"/>
          <cell r="D1336"/>
          <cell r="E1336"/>
          <cell r="F1336"/>
          <cell r="G1336"/>
          <cell r="H1336"/>
          <cell r="I1336"/>
          <cell r="J1336"/>
          <cell r="K1336"/>
          <cell r="L1336"/>
          <cell r="M1336"/>
          <cell r="N1336"/>
          <cell r="O1336"/>
          <cell r="P1336"/>
          <cell r="Q1336"/>
          <cell r="R1336"/>
          <cell r="S1336"/>
          <cell r="T1336"/>
          <cell r="U1336"/>
          <cell r="V1336"/>
          <cell r="W1336"/>
          <cell r="X1336"/>
          <cell r="Y1336"/>
          <cell r="Z1336"/>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cell r="BM1336"/>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cell r="C1337"/>
          <cell r="D1337"/>
          <cell r="E1337"/>
          <cell r="F1337"/>
          <cell r="G1337"/>
          <cell r="H1337"/>
          <cell r="I1337"/>
          <cell r="J1337"/>
          <cell r="K1337"/>
          <cell r="L1337"/>
          <cell r="M1337"/>
          <cell r="N1337"/>
          <cell r="O1337"/>
          <cell r="P1337"/>
          <cell r="Q1337"/>
          <cell r="R1337"/>
          <cell r="S1337"/>
          <cell r="T1337"/>
          <cell r="U1337"/>
          <cell r="V1337"/>
          <cell r="W1337"/>
          <cell r="X1337"/>
          <cell r="Y1337"/>
          <cell r="Z1337"/>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cell r="BM1337"/>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cell r="C1338"/>
          <cell r="D1338"/>
          <cell r="E1338"/>
          <cell r="F1338"/>
          <cell r="G1338"/>
          <cell r="H1338"/>
          <cell r="I1338"/>
          <cell r="J1338"/>
          <cell r="K1338"/>
          <cell r="L1338"/>
          <cell r="M1338"/>
          <cell r="N1338"/>
          <cell r="O1338"/>
          <cell r="P1338"/>
          <cell r="Q1338"/>
          <cell r="R1338"/>
          <cell r="S1338"/>
          <cell r="T1338"/>
          <cell r="U1338"/>
          <cell r="V1338"/>
          <cell r="W1338"/>
          <cell r="X1338"/>
          <cell r="Y1338"/>
          <cell r="Z1338"/>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cell r="BM1338"/>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cell r="C1339"/>
          <cell r="D1339"/>
          <cell r="E1339"/>
          <cell r="F1339"/>
          <cell r="G1339"/>
          <cell r="H1339"/>
          <cell r="I1339"/>
          <cell r="J1339"/>
          <cell r="K1339"/>
          <cell r="L1339"/>
          <cell r="M1339"/>
          <cell r="N1339"/>
          <cell r="O1339"/>
          <cell r="P1339"/>
          <cell r="Q1339"/>
          <cell r="R1339"/>
          <cell r="S1339"/>
          <cell r="T1339"/>
          <cell r="U1339"/>
          <cell r="V1339"/>
          <cell r="W1339"/>
          <cell r="X1339"/>
          <cell r="Y1339"/>
          <cell r="Z1339"/>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cell r="BE1339"/>
          <cell r="BF1339"/>
          <cell r="BG1339"/>
          <cell r="BH1339"/>
          <cell r="BI1339"/>
          <cell r="BJ1339"/>
          <cell r="BK1339"/>
          <cell r="BL1339"/>
          <cell r="BM1339"/>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cell r="CM1339"/>
          <cell r="CN1339"/>
          <cell r="CO1339"/>
        </row>
        <row r="1340">
          <cell r="B1340"/>
          <cell r="C1340"/>
          <cell r="D1340"/>
          <cell r="E1340"/>
          <cell r="F1340"/>
          <cell r="G1340"/>
          <cell r="H1340"/>
          <cell r="I1340"/>
          <cell r="J1340"/>
          <cell r="K1340"/>
          <cell r="L1340"/>
          <cell r="M1340"/>
          <cell r="N1340"/>
          <cell r="O1340"/>
          <cell r="P1340"/>
          <cell r="Q1340"/>
          <cell r="R1340"/>
          <cell r="S1340"/>
          <cell r="T1340"/>
          <cell r="U1340"/>
          <cell r="V1340"/>
          <cell r="W1340"/>
          <cell r="X1340"/>
          <cell r="Y1340"/>
          <cell r="Z1340"/>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cell r="BM1340"/>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cell r="C1341"/>
          <cell r="D1341"/>
          <cell r="E1341"/>
          <cell r="F1341"/>
          <cell r="G1341"/>
          <cell r="H1341"/>
          <cell r="I1341"/>
          <cell r="J1341"/>
          <cell r="K1341"/>
          <cell r="L1341"/>
          <cell r="M1341"/>
          <cell r="N1341"/>
          <cell r="O1341"/>
          <cell r="P1341"/>
          <cell r="Q1341"/>
          <cell r="R1341"/>
          <cell r="S1341"/>
          <cell r="T1341"/>
          <cell r="U1341"/>
          <cell r="V1341"/>
          <cell r="W1341"/>
          <cell r="X1341"/>
          <cell r="Y1341"/>
          <cell r="Z1341"/>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cell r="BM1341"/>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cell r="C1342"/>
          <cell r="D1342"/>
          <cell r="E1342"/>
          <cell r="F1342"/>
          <cell r="G1342"/>
          <cell r="H1342"/>
          <cell r="I1342"/>
          <cell r="J1342"/>
          <cell r="K1342"/>
          <cell r="L1342"/>
          <cell r="M1342"/>
          <cell r="N1342"/>
          <cell r="O1342"/>
          <cell r="P1342"/>
          <cell r="Q1342"/>
          <cell r="R1342"/>
          <cell r="S1342"/>
          <cell r="T1342"/>
          <cell r="U1342"/>
          <cell r="V1342"/>
          <cell r="W1342"/>
          <cell r="X1342"/>
          <cell r="Y1342"/>
          <cell r="Z1342"/>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cell r="BM1342"/>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cell r="C1343"/>
          <cell r="D1343"/>
          <cell r="E1343"/>
          <cell r="F1343"/>
          <cell r="G1343"/>
          <cell r="H1343"/>
          <cell r="I1343"/>
          <cell r="J1343"/>
          <cell r="K1343"/>
          <cell r="L1343"/>
          <cell r="M1343"/>
          <cell r="N1343"/>
          <cell r="O1343"/>
          <cell r="P1343"/>
          <cell r="Q1343"/>
          <cell r="R1343"/>
          <cell r="S1343"/>
          <cell r="T1343"/>
          <cell r="U1343"/>
          <cell r="V1343"/>
          <cell r="W1343"/>
          <cell r="X1343"/>
          <cell r="Y1343"/>
          <cell r="Z1343"/>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cell r="BM1343"/>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cell r="C1344"/>
          <cell r="D1344"/>
          <cell r="E1344"/>
          <cell r="F1344"/>
          <cell r="G1344"/>
          <cell r="H1344"/>
          <cell r="I1344"/>
          <cell r="J1344"/>
          <cell r="K1344"/>
          <cell r="L1344"/>
          <cell r="M1344"/>
          <cell r="N1344"/>
          <cell r="O1344"/>
          <cell r="P1344"/>
          <cell r="Q1344"/>
          <cell r="R1344"/>
          <cell r="S1344"/>
          <cell r="T1344"/>
          <cell r="U1344"/>
          <cell r="V1344"/>
          <cell r="W1344"/>
          <cell r="X1344"/>
          <cell r="Y1344"/>
          <cell r="Z1344"/>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cell r="BM1344"/>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cell r="C1345"/>
          <cell r="D1345"/>
          <cell r="E1345"/>
          <cell r="F1345"/>
          <cell r="G1345"/>
          <cell r="H1345"/>
          <cell r="I1345"/>
          <cell r="J1345"/>
          <cell r="K1345"/>
          <cell r="L1345"/>
          <cell r="M1345"/>
          <cell r="N1345"/>
          <cell r="O1345"/>
          <cell r="P1345"/>
          <cell r="Q1345"/>
          <cell r="R1345"/>
          <cell r="S1345"/>
          <cell r="T1345"/>
          <cell r="U1345"/>
          <cell r="V1345"/>
          <cell r="W1345"/>
          <cell r="X1345"/>
          <cell r="Y1345"/>
          <cell r="Z1345"/>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cell r="BM1345"/>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cell r="C1346"/>
          <cell r="D1346"/>
          <cell r="E1346"/>
          <cell r="F1346"/>
          <cell r="G1346"/>
          <cell r="H1346"/>
          <cell r="I1346"/>
          <cell r="J1346"/>
          <cell r="K1346"/>
          <cell r="L1346"/>
          <cell r="M1346"/>
          <cell r="N1346"/>
          <cell r="O1346"/>
          <cell r="P1346"/>
          <cell r="Q1346"/>
          <cell r="R1346"/>
          <cell r="S1346"/>
          <cell r="T1346"/>
          <cell r="U1346"/>
          <cell r="V1346"/>
          <cell r="W1346"/>
          <cell r="X1346"/>
          <cell r="Y1346"/>
          <cell r="Z1346"/>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cell r="BM1346"/>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cell r="C1347"/>
          <cell r="D1347"/>
          <cell r="E1347"/>
          <cell r="F1347"/>
          <cell r="G1347"/>
          <cell r="H1347"/>
          <cell r="I1347"/>
          <cell r="J1347"/>
          <cell r="K1347"/>
          <cell r="L1347"/>
          <cell r="M1347"/>
          <cell r="N1347"/>
          <cell r="O1347"/>
          <cell r="P1347"/>
          <cell r="Q1347"/>
          <cell r="R1347"/>
          <cell r="S1347"/>
          <cell r="T1347"/>
          <cell r="U1347"/>
          <cell r="V1347"/>
          <cell r="W1347"/>
          <cell r="X1347"/>
          <cell r="Y1347"/>
          <cell r="Z1347"/>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cell r="BM1347"/>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cell r="C1348"/>
          <cell r="D1348"/>
          <cell r="E1348"/>
          <cell r="F1348"/>
          <cell r="G1348"/>
          <cell r="H1348"/>
          <cell r="I1348"/>
          <cell r="J1348"/>
          <cell r="K1348"/>
          <cell r="L1348"/>
          <cell r="M1348"/>
          <cell r="N1348"/>
          <cell r="O1348"/>
          <cell r="P1348"/>
          <cell r="Q1348"/>
          <cell r="R1348"/>
          <cell r="S1348"/>
          <cell r="T1348"/>
          <cell r="U1348"/>
          <cell r="V1348"/>
          <cell r="W1348"/>
          <cell r="X1348"/>
          <cell r="Y1348"/>
          <cell r="Z1348"/>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cell r="BM1348"/>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cell r="C1349"/>
          <cell r="D1349"/>
          <cell r="E1349"/>
          <cell r="F1349"/>
          <cell r="G1349"/>
          <cell r="H1349"/>
          <cell r="I1349"/>
          <cell r="J1349"/>
          <cell r="K1349"/>
          <cell r="L1349"/>
          <cell r="M1349"/>
          <cell r="N1349"/>
          <cell r="O1349"/>
          <cell r="P1349"/>
          <cell r="Q1349"/>
          <cell r="R1349"/>
          <cell r="S1349"/>
          <cell r="T1349"/>
          <cell r="U1349"/>
          <cell r="V1349"/>
          <cell r="W1349"/>
          <cell r="X1349"/>
          <cell r="Y1349"/>
          <cell r="Z1349"/>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cell r="BM1349"/>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cell r="C1350"/>
          <cell r="D1350"/>
          <cell r="E1350"/>
          <cell r="F1350"/>
          <cell r="G1350"/>
          <cell r="H1350"/>
          <cell r="I1350"/>
          <cell r="J1350"/>
          <cell r="K1350"/>
          <cell r="L1350"/>
          <cell r="M1350"/>
          <cell r="N1350"/>
          <cell r="O1350"/>
          <cell r="P1350"/>
          <cell r="Q1350"/>
          <cell r="R1350"/>
          <cell r="S1350"/>
          <cell r="T1350"/>
          <cell r="U1350"/>
          <cell r="V1350"/>
          <cell r="W1350"/>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cell r="BC1350"/>
          <cell r="BD1350"/>
          <cell r="BE1350"/>
          <cell r="BF1350"/>
          <cell r="BG1350"/>
          <cell r="BH1350"/>
          <cell r="BI1350"/>
          <cell r="BJ1350"/>
          <cell r="BK1350"/>
          <cell r="BL1350"/>
          <cell r="BM1350"/>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cell r="C1351"/>
          <cell r="D1351"/>
          <cell r="E1351"/>
          <cell r="F1351"/>
          <cell r="G1351"/>
          <cell r="H1351"/>
          <cell r="I1351"/>
          <cell r="J1351"/>
          <cell r="K1351"/>
          <cell r="L1351"/>
          <cell r="M1351"/>
          <cell r="N1351"/>
          <cell r="O1351"/>
          <cell r="P1351"/>
          <cell r="Q1351"/>
          <cell r="R1351"/>
          <cell r="S1351"/>
          <cell r="T1351"/>
          <cell r="U1351"/>
          <cell r="V1351"/>
          <cell r="W1351"/>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cell r="BC1351"/>
          <cell r="BD1351"/>
          <cell r="BE1351"/>
          <cell r="BF1351"/>
          <cell r="BG1351"/>
          <cell r="BH1351"/>
          <cell r="BI1351"/>
          <cell r="BJ1351"/>
          <cell r="BK1351"/>
          <cell r="BL1351"/>
          <cell r="BM1351"/>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cell r="C1352"/>
          <cell r="D1352"/>
          <cell r="E1352"/>
          <cell r="F1352"/>
          <cell r="G1352"/>
          <cell r="H1352"/>
          <cell r="I1352"/>
          <cell r="J1352"/>
          <cell r="K1352"/>
          <cell r="L1352"/>
          <cell r="M1352"/>
          <cell r="N1352"/>
          <cell r="O1352"/>
          <cell r="P1352"/>
          <cell r="Q1352"/>
          <cell r="R1352"/>
          <cell r="S1352"/>
          <cell r="T1352"/>
          <cell r="U1352"/>
          <cell r="V1352"/>
          <cell r="W1352"/>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cell r="BM1352"/>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cell r="C1353"/>
          <cell r="D1353"/>
          <cell r="E1353"/>
          <cell r="F1353"/>
          <cell r="G1353"/>
          <cell r="H1353"/>
          <cell r="I1353"/>
          <cell r="J1353"/>
          <cell r="K1353"/>
          <cell r="L1353"/>
          <cell r="M1353"/>
          <cell r="N1353"/>
          <cell r="O1353"/>
          <cell r="P1353"/>
          <cell r="Q1353"/>
          <cell r="R1353"/>
          <cell r="S1353"/>
          <cell r="T1353"/>
          <cell r="U1353"/>
          <cell r="V1353"/>
          <cell r="W1353"/>
          <cell r="X1353"/>
          <cell r="Y1353"/>
          <cell r="Z1353"/>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cell r="BM1353"/>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cell r="C1354"/>
          <cell r="D1354"/>
          <cell r="E1354"/>
          <cell r="F1354"/>
          <cell r="G1354"/>
          <cell r="H1354"/>
          <cell r="I1354"/>
          <cell r="J1354"/>
          <cell r="K1354"/>
          <cell r="L1354"/>
          <cell r="M1354"/>
          <cell r="N1354"/>
          <cell r="O1354"/>
          <cell r="P1354"/>
          <cell r="Q1354"/>
          <cell r="R1354"/>
          <cell r="S1354"/>
          <cell r="T1354"/>
          <cell r="U1354"/>
          <cell r="V1354"/>
          <cell r="W1354"/>
          <cell r="X1354"/>
          <cell r="Y1354"/>
          <cell r="Z1354"/>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cell r="BM1354"/>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cell r="C1355"/>
          <cell r="D1355"/>
          <cell r="E1355"/>
          <cell r="F1355"/>
          <cell r="G1355"/>
          <cell r="H1355"/>
          <cell r="I1355"/>
          <cell r="J1355"/>
          <cell r="K1355"/>
          <cell r="L1355"/>
          <cell r="M1355"/>
          <cell r="N1355"/>
          <cell r="O1355"/>
          <cell r="P1355"/>
          <cell r="Q1355"/>
          <cell r="R1355"/>
          <cell r="S1355"/>
          <cell r="T1355"/>
          <cell r="U1355"/>
          <cell r="V1355"/>
          <cell r="W1355"/>
          <cell r="X1355"/>
          <cell r="Y1355"/>
          <cell r="Z1355"/>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cell r="BM1355"/>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cell r="C1356"/>
          <cell r="D1356"/>
          <cell r="E1356"/>
          <cell r="F1356"/>
          <cell r="G1356"/>
          <cell r="H1356"/>
          <cell r="I1356"/>
          <cell r="J1356"/>
          <cell r="K1356"/>
          <cell r="L1356"/>
          <cell r="M1356"/>
          <cell r="N1356"/>
          <cell r="O1356"/>
          <cell r="P1356"/>
          <cell r="Q1356"/>
          <cell r="R1356"/>
          <cell r="S1356"/>
          <cell r="T1356"/>
          <cell r="U1356"/>
          <cell r="V1356"/>
          <cell r="W1356"/>
          <cell r="X1356"/>
          <cell r="Y1356"/>
          <cell r="Z1356"/>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cell r="BM1356"/>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cell r="C1357"/>
          <cell r="D1357"/>
          <cell r="E1357"/>
          <cell r="F1357"/>
          <cell r="G1357"/>
          <cell r="H1357"/>
          <cell r="I1357"/>
          <cell r="J1357"/>
          <cell r="K1357"/>
          <cell r="L1357"/>
          <cell r="M1357"/>
          <cell r="N1357"/>
          <cell r="O1357"/>
          <cell r="P1357"/>
          <cell r="Q1357"/>
          <cell r="R1357"/>
          <cell r="S1357"/>
          <cell r="T1357"/>
          <cell r="U1357"/>
          <cell r="V1357"/>
          <cell r="W1357"/>
          <cell r="X1357"/>
          <cell r="Y1357"/>
          <cell r="Z1357"/>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cell r="BM1357"/>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cell r="C1358"/>
          <cell r="D1358"/>
          <cell r="E1358"/>
          <cell r="F1358"/>
          <cell r="G1358"/>
          <cell r="H1358"/>
          <cell r="I1358"/>
          <cell r="J1358"/>
          <cell r="K1358"/>
          <cell r="L1358"/>
          <cell r="M1358"/>
          <cell r="N1358"/>
          <cell r="O1358"/>
          <cell r="P1358"/>
          <cell r="Q1358"/>
          <cell r="R1358"/>
          <cell r="S1358"/>
          <cell r="T1358"/>
          <cell r="U1358"/>
          <cell r="V1358"/>
          <cell r="W1358"/>
          <cell r="X1358"/>
          <cell r="Y1358"/>
          <cell r="Z1358"/>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cell r="BM1358"/>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cell r="C1359"/>
          <cell r="D1359"/>
          <cell r="E1359"/>
          <cell r="F1359"/>
          <cell r="G1359"/>
          <cell r="H1359"/>
          <cell r="I1359"/>
          <cell r="J1359"/>
          <cell r="K1359"/>
          <cell r="L1359"/>
          <cell r="M1359"/>
          <cell r="N1359"/>
          <cell r="O1359"/>
          <cell r="P1359"/>
          <cell r="Q1359"/>
          <cell r="R1359"/>
          <cell r="S1359"/>
          <cell r="T1359"/>
          <cell r="U1359"/>
          <cell r="V1359"/>
          <cell r="W1359"/>
          <cell r="X1359"/>
          <cell r="Y1359"/>
          <cell r="Z1359"/>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cell r="BM1359"/>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cell r="C1360"/>
          <cell r="D1360"/>
          <cell r="E1360"/>
          <cell r="F1360"/>
          <cell r="G1360"/>
          <cell r="H1360"/>
          <cell r="I1360"/>
          <cell r="J1360"/>
          <cell r="K1360"/>
          <cell r="L1360"/>
          <cell r="M1360"/>
          <cell r="N1360"/>
          <cell r="O1360"/>
          <cell r="P1360"/>
          <cell r="Q1360"/>
          <cell r="R1360"/>
          <cell r="S1360"/>
          <cell r="T1360"/>
          <cell r="U1360"/>
          <cell r="V1360"/>
          <cell r="W1360"/>
          <cell r="X1360"/>
          <cell r="Y1360"/>
          <cell r="Z1360"/>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cell r="BM1360"/>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cell r="C1361"/>
          <cell r="D1361"/>
          <cell r="E1361"/>
          <cell r="F1361"/>
          <cell r="G1361"/>
          <cell r="H1361"/>
          <cell r="I1361"/>
          <cell r="J1361"/>
          <cell r="K1361"/>
          <cell r="L1361"/>
          <cell r="M1361"/>
          <cell r="N1361"/>
          <cell r="O1361"/>
          <cell r="P1361"/>
          <cell r="Q1361"/>
          <cell r="R1361"/>
          <cell r="S1361"/>
          <cell r="T1361"/>
          <cell r="U1361"/>
          <cell r="V1361"/>
          <cell r="W1361"/>
          <cell r="X1361"/>
          <cell r="Y1361"/>
          <cell r="Z1361"/>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cell r="BM1361"/>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cell r="C1362"/>
          <cell r="D1362"/>
          <cell r="E1362"/>
          <cell r="F1362"/>
          <cell r="G1362"/>
          <cell r="H1362"/>
          <cell r="I1362"/>
          <cell r="J1362"/>
          <cell r="K1362"/>
          <cell r="L1362"/>
          <cell r="M1362"/>
          <cell r="N1362"/>
          <cell r="O1362"/>
          <cell r="P1362"/>
          <cell r="Q1362"/>
          <cell r="R1362"/>
          <cell r="S1362"/>
          <cell r="T1362"/>
          <cell r="U1362"/>
          <cell r="V1362"/>
          <cell r="W1362"/>
          <cell r="X1362"/>
          <cell r="Y1362"/>
          <cell r="Z1362"/>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cell r="BM1362"/>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cell r="C1363"/>
          <cell r="D1363"/>
          <cell r="E1363"/>
          <cell r="F1363"/>
          <cell r="G1363"/>
          <cell r="H1363"/>
          <cell r="I1363"/>
          <cell r="J1363"/>
          <cell r="K1363"/>
          <cell r="L1363"/>
          <cell r="M1363"/>
          <cell r="N1363"/>
          <cell r="O1363"/>
          <cell r="P1363"/>
          <cell r="Q1363"/>
          <cell r="R1363"/>
          <cell r="S1363"/>
          <cell r="T1363"/>
          <cell r="U1363"/>
          <cell r="V1363"/>
          <cell r="W1363"/>
          <cell r="X1363"/>
          <cell r="Y1363"/>
          <cell r="Z1363"/>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cell r="BM1363"/>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cell r="C1364"/>
          <cell r="D1364"/>
          <cell r="E1364"/>
          <cell r="F1364"/>
          <cell r="G1364"/>
          <cell r="H1364"/>
          <cell r="I1364"/>
          <cell r="J1364"/>
          <cell r="K1364"/>
          <cell r="L1364"/>
          <cell r="M1364"/>
          <cell r="N1364"/>
          <cell r="O1364"/>
          <cell r="P1364"/>
          <cell r="Q1364"/>
          <cell r="R1364"/>
          <cell r="S1364"/>
          <cell r="T1364"/>
          <cell r="U1364"/>
          <cell r="V1364"/>
          <cell r="W1364"/>
          <cell r="X1364"/>
          <cell r="Y1364"/>
          <cell r="Z1364"/>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cell r="BM1364"/>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cell r="C1365"/>
          <cell r="D1365"/>
          <cell r="E1365"/>
          <cell r="F1365"/>
          <cell r="G1365"/>
          <cell r="H1365"/>
          <cell r="I1365"/>
          <cell r="J1365"/>
          <cell r="K1365"/>
          <cell r="L1365"/>
          <cell r="M1365"/>
          <cell r="N1365"/>
          <cell r="O1365"/>
          <cell r="P1365"/>
          <cell r="Q1365"/>
          <cell r="R1365"/>
          <cell r="S1365"/>
          <cell r="T1365"/>
          <cell r="U1365"/>
          <cell r="V1365"/>
          <cell r="W1365"/>
          <cell r="X1365"/>
          <cell r="Y1365"/>
          <cell r="Z1365"/>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cell r="BM1365"/>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cell r="C1366"/>
          <cell r="D1366"/>
          <cell r="E1366"/>
          <cell r="F1366"/>
          <cell r="G1366"/>
          <cell r="H1366"/>
          <cell r="I1366"/>
          <cell r="J1366"/>
          <cell r="K1366"/>
          <cell r="L1366"/>
          <cell r="M1366"/>
          <cell r="N1366"/>
          <cell r="O1366"/>
          <cell r="P1366"/>
          <cell r="Q1366"/>
          <cell r="R1366"/>
          <cell r="S1366"/>
          <cell r="T1366"/>
          <cell r="U1366"/>
          <cell r="V1366"/>
          <cell r="W1366"/>
          <cell r="X1366"/>
          <cell r="Y1366"/>
          <cell r="Z1366"/>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cell r="BM1366"/>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cell r="C1367"/>
          <cell r="D1367"/>
          <cell r="E1367"/>
          <cell r="F1367"/>
          <cell r="G1367"/>
          <cell r="H1367"/>
          <cell r="I1367"/>
          <cell r="J1367"/>
          <cell r="K1367"/>
          <cell r="L1367"/>
          <cell r="M1367"/>
          <cell r="N1367"/>
          <cell r="O1367"/>
          <cell r="P1367"/>
          <cell r="Q1367"/>
          <cell r="R1367"/>
          <cell r="S1367"/>
          <cell r="T1367"/>
          <cell r="U1367"/>
          <cell r="V1367"/>
          <cell r="W1367"/>
          <cell r="X1367"/>
          <cell r="Y1367"/>
          <cell r="Z1367"/>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cell r="BM1367"/>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cell r="C1368"/>
          <cell r="D1368"/>
          <cell r="E1368"/>
          <cell r="F1368"/>
          <cell r="G1368"/>
          <cell r="H1368"/>
          <cell r="I1368"/>
          <cell r="J1368"/>
          <cell r="K1368"/>
          <cell r="L1368"/>
          <cell r="M1368"/>
          <cell r="N1368"/>
          <cell r="O1368"/>
          <cell r="P1368"/>
          <cell r="Q1368"/>
          <cell r="R1368"/>
          <cell r="S1368"/>
          <cell r="T1368"/>
          <cell r="U1368"/>
          <cell r="V1368"/>
          <cell r="W1368"/>
          <cell r="X1368"/>
          <cell r="Y1368"/>
          <cell r="Z1368"/>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cell r="BM1368"/>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cell r="C1369"/>
          <cell r="D1369"/>
          <cell r="E1369"/>
          <cell r="F1369"/>
          <cell r="G1369"/>
          <cell r="H1369"/>
          <cell r="I1369"/>
          <cell r="J1369"/>
          <cell r="K1369"/>
          <cell r="L1369"/>
          <cell r="M1369"/>
          <cell r="N1369"/>
          <cell r="O1369"/>
          <cell r="P1369"/>
          <cell r="Q1369"/>
          <cell r="R1369"/>
          <cell r="S1369"/>
          <cell r="T1369"/>
          <cell r="U1369"/>
          <cell r="V1369"/>
          <cell r="W1369"/>
          <cell r="X1369"/>
          <cell r="Y1369"/>
          <cell r="Z1369"/>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cell r="BM1369"/>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cell r="C1370"/>
          <cell r="D1370"/>
          <cell r="E1370"/>
          <cell r="F1370"/>
          <cell r="G1370"/>
          <cell r="H1370"/>
          <cell r="I1370"/>
          <cell r="J1370"/>
          <cell r="K1370"/>
          <cell r="L1370"/>
          <cell r="M1370"/>
          <cell r="N1370"/>
          <cell r="O1370"/>
          <cell r="P1370"/>
          <cell r="Q1370"/>
          <cell r="R1370"/>
          <cell r="S1370"/>
          <cell r="T1370"/>
          <cell r="U1370"/>
          <cell r="V1370"/>
          <cell r="W1370"/>
          <cell r="X1370"/>
          <cell r="Y1370"/>
          <cell r="Z1370"/>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cell r="BM1370"/>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cell r="C1371"/>
          <cell r="D1371"/>
          <cell r="E1371"/>
          <cell r="F1371"/>
          <cell r="G1371"/>
          <cell r="H1371"/>
          <cell r="I1371"/>
          <cell r="J1371"/>
          <cell r="K1371"/>
          <cell r="L1371"/>
          <cell r="M1371"/>
          <cell r="N1371"/>
          <cell r="O1371"/>
          <cell r="P1371"/>
          <cell r="Q1371"/>
          <cell r="R1371"/>
          <cell r="S1371"/>
          <cell r="T1371"/>
          <cell r="U1371"/>
          <cell r="V1371"/>
          <cell r="W1371"/>
          <cell r="X1371"/>
          <cell r="Y1371"/>
          <cell r="Z1371"/>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cell r="BM1371"/>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cell r="C1372"/>
          <cell r="D1372"/>
          <cell r="E1372"/>
          <cell r="F1372"/>
          <cell r="G1372"/>
          <cell r="H1372"/>
          <cell r="I1372"/>
          <cell r="J1372"/>
          <cell r="K1372"/>
          <cell r="L1372"/>
          <cell r="M1372"/>
          <cell r="N1372"/>
          <cell r="O1372"/>
          <cell r="P1372"/>
          <cell r="Q1372"/>
          <cell r="R1372"/>
          <cell r="S1372"/>
          <cell r="T1372"/>
          <cell r="U1372"/>
          <cell r="V1372"/>
          <cell r="W1372"/>
          <cell r="X1372"/>
          <cell r="Y1372"/>
          <cell r="Z1372"/>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cell r="BM1372"/>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cell r="C1373"/>
          <cell r="D1373"/>
          <cell r="E1373"/>
          <cell r="F1373"/>
          <cell r="G1373"/>
          <cell r="H1373"/>
          <cell r="I1373"/>
          <cell r="J1373"/>
          <cell r="K1373"/>
          <cell r="L1373"/>
          <cell r="M1373"/>
          <cell r="N1373"/>
          <cell r="O1373"/>
          <cell r="P1373"/>
          <cell r="Q1373"/>
          <cell r="R1373"/>
          <cell r="S1373"/>
          <cell r="T1373"/>
          <cell r="U1373"/>
          <cell r="V1373"/>
          <cell r="W1373"/>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cell r="BM1373"/>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cell r="C1374"/>
          <cell r="D1374"/>
          <cell r="E1374"/>
          <cell r="F1374"/>
          <cell r="G1374"/>
          <cell r="H1374"/>
          <cell r="I1374"/>
          <cell r="J1374"/>
          <cell r="K1374"/>
          <cell r="L1374"/>
          <cell r="M1374"/>
          <cell r="N1374"/>
          <cell r="O1374"/>
          <cell r="P1374"/>
          <cell r="Q1374"/>
          <cell r="R1374"/>
          <cell r="S1374"/>
          <cell r="T1374"/>
          <cell r="U1374"/>
          <cell r="V1374"/>
          <cell r="W1374"/>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cell r="BC1374"/>
          <cell r="BD1374"/>
          <cell r="BE1374"/>
          <cell r="BF1374"/>
          <cell r="BG1374"/>
          <cell r="BH1374"/>
          <cell r="BI1374"/>
          <cell r="BJ1374"/>
          <cell r="BK1374"/>
          <cell r="BL1374"/>
          <cell r="BM1374"/>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cell r="C1375"/>
          <cell r="D1375"/>
          <cell r="E1375"/>
          <cell r="F1375"/>
          <cell r="G1375"/>
          <cell r="H1375"/>
          <cell r="I1375"/>
          <cell r="J1375"/>
          <cell r="K1375"/>
          <cell r="L1375"/>
          <cell r="M1375"/>
          <cell r="N1375"/>
          <cell r="O1375"/>
          <cell r="P1375"/>
          <cell r="Q1375"/>
          <cell r="R1375"/>
          <cell r="S1375"/>
          <cell r="T1375"/>
          <cell r="U1375"/>
          <cell r="V1375"/>
          <cell r="W1375"/>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cell r="BM1375"/>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cell r="C1376"/>
          <cell r="D1376"/>
          <cell r="E1376"/>
          <cell r="F1376"/>
          <cell r="G1376"/>
          <cell r="H1376"/>
          <cell r="I1376"/>
          <cell r="J1376"/>
          <cell r="K1376"/>
          <cell r="L1376"/>
          <cell r="M1376"/>
          <cell r="N1376"/>
          <cell r="O1376"/>
          <cell r="P1376"/>
          <cell r="Q1376"/>
          <cell r="R1376"/>
          <cell r="S1376"/>
          <cell r="T1376"/>
          <cell r="U1376"/>
          <cell r="V1376"/>
          <cell r="W1376"/>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cell r="BM1376"/>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cell r="C1377"/>
          <cell r="D1377"/>
          <cell r="E1377"/>
          <cell r="F1377"/>
          <cell r="G1377"/>
          <cell r="H1377"/>
          <cell r="I1377"/>
          <cell r="J1377"/>
          <cell r="K1377"/>
          <cell r="L1377"/>
          <cell r="M1377"/>
          <cell r="N1377"/>
          <cell r="O1377"/>
          <cell r="P1377"/>
          <cell r="Q1377"/>
          <cell r="R1377"/>
          <cell r="S1377"/>
          <cell r="T1377"/>
          <cell r="U1377"/>
          <cell r="V1377"/>
          <cell r="W1377"/>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cell r="BC1377"/>
          <cell r="BD1377"/>
          <cell r="BE1377"/>
          <cell r="BF1377"/>
          <cell r="BG1377"/>
          <cell r="BH1377"/>
          <cell r="BI1377"/>
          <cell r="BJ1377"/>
          <cell r="BK1377"/>
          <cell r="BL1377"/>
          <cell r="BM1377"/>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cell r="C1378"/>
          <cell r="D1378"/>
          <cell r="E1378"/>
          <cell r="F1378"/>
          <cell r="G1378"/>
          <cell r="H1378"/>
          <cell r="I1378"/>
          <cell r="J1378"/>
          <cell r="K1378"/>
          <cell r="L1378"/>
          <cell r="M1378"/>
          <cell r="N1378"/>
          <cell r="O1378"/>
          <cell r="P1378"/>
          <cell r="Q1378"/>
          <cell r="R1378"/>
          <cell r="S1378"/>
          <cell r="T1378"/>
          <cell r="U1378"/>
          <cell r="V1378"/>
          <cell r="W1378"/>
          <cell r="X1378"/>
          <cell r="Y1378"/>
          <cell r="Z1378"/>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cell r="BM1378"/>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cell r="C1379"/>
          <cell r="D1379"/>
          <cell r="E1379"/>
          <cell r="F1379"/>
          <cell r="G1379"/>
          <cell r="H1379"/>
          <cell r="I1379"/>
          <cell r="J1379"/>
          <cell r="K1379"/>
          <cell r="L1379"/>
          <cell r="M1379"/>
          <cell r="N1379"/>
          <cell r="O1379"/>
          <cell r="P1379"/>
          <cell r="Q1379"/>
          <cell r="R1379"/>
          <cell r="S1379"/>
          <cell r="T1379"/>
          <cell r="U1379"/>
          <cell r="V1379"/>
          <cell r="W1379"/>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cell r="BM1379"/>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cell r="C1380"/>
          <cell r="D1380"/>
          <cell r="E1380"/>
          <cell r="F1380"/>
          <cell r="G1380"/>
          <cell r="H1380"/>
          <cell r="I1380"/>
          <cell r="J1380"/>
          <cell r="K1380"/>
          <cell r="L1380"/>
          <cell r="M1380"/>
          <cell r="N1380"/>
          <cell r="O1380"/>
          <cell r="P1380"/>
          <cell r="Q1380"/>
          <cell r="R1380"/>
          <cell r="S1380"/>
          <cell r="T1380"/>
          <cell r="U1380"/>
          <cell r="V1380"/>
          <cell r="W1380"/>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cell r="BC1380"/>
          <cell r="BD1380"/>
          <cell r="BE1380"/>
          <cell r="BF1380"/>
          <cell r="BG1380"/>
          <cell r="BH1380"/>
          <cell r="BI1380"/>
          <cell r="BJ1380"/>
          <cell r="BK1380"/>
          <cell r="BL1380"/>
          <cell r="BM1380"/>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cell r="C1381"/>
          <cell r="D1381"/>
          <cell r="E1381"/>
          <cell r="F1381"/>
          <cell r="G1381"/>
          <cell r="H1381"/>
          <cell r="I1381"/>
          <cell r="J1381"/>
          <cell r="K1381"/>
          <cell r="L1381"/>
          <cell r="M1381"/>
          <cell r="N1381"/>
          <cell r="O1381"/>
          <cell r="P1381"/>
          <cell r="Q1381"/>
          <cell r="R1381"/>
          <cell r="S1381"/>
          <cell r="T1381"/>
          <cell r="U1381"/>
          <cell r="V1381"/>
          <cell r="W1381"/>
          <cell r="X1381"/>
          <cell r="Y1381"/>
          <cell r="Z1381"/>
          <cell r="AA1381"/>
          <cell r="AB1381"/>
          <cell r="AC1381"/>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cell r="BM1381"/>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802">
          <cell r="BV1802"/>
          <cell r="BW1802"/>
          <cell r="BX1802"/>
          <cell r="BY1802"/>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125" defaultRowHeight="21.75"/>
  <cols>
    <col min="1" max="2" width="9.125" style="2"/>
    <col min="3" max="3" width="15.125" style="2" customWidth="1"/>
    <col min="4" max="4" width="6.625" style="2" customWidth="1"/>
    <col min="5" max="5" width="7" style="2" customWidth="1"/>
    <col min="6" max="6" width="9.125" style="2" customWidth="1"/>
    <col min="7" max="16384" width="9.125" style="2"/>
  </cols>
  <sheetData>
    <row r="1" spans="1:9" ht="29.25">
      <c r="A1" s="229" t="s">
        <v>135</v>
      </c>
      <c r="B1" s="229"/>
      <c r="C1" s="229"/>
      <c r="D1" s="229"/>
      <c r="E1" s="229"/>
      <c r="F1" s="229"/>
      <c r="G1" s="229"/>
      <c r="H1" s="229"/>
      <c r="I1" s="229"/>
    </row>
    <row r="2" spans="1:9">
      <c r="C2" s="19" t="s">
        <v>108</v>
      </c>
      <c r="D2" s="19"/>
      <c r="E2" s="2" t="e">
        <f>#REF!</f>
        <v>#REF!</v>
      </c>
      <c r="F2" s="36"/>
      <c r="G2" s="36"/>
      <c r="H2" s="36"/>
      <c r="I2" s="36"/>
    </row>
    <row r="3" spans="1:9">
      <c r="C3" s="19" t="s">
        <v>109</v>
      </c>
      <c r="D3" s="19"/>
      <c r="E3" s="230" t="e">
        <f>#REF!</f>
        <v>#REF!</v>
      </c>
      <c r="F3" s="230"/>
      <c r="G3" s="20"/>
    </row>
    <row r="4" spans="1:9" ht="6.75" customHeight="1">
      <c r="B4" s="22"/>
      <c r="C4" s="22"/>
      <c r="D4" s="22"/>
      <c r="E4" s="22"/>
      <c r="F4" s="22"/>
      <c r="G4" s="22"/>
      <c r="H4" s="22"/>
    </row>
    <row r="37" spans="1:10" ht="29.25">
      <c r="A37" s="229" t="s">
        <v>135</v>
      </c>
      <c r="B37" s="229"/>
      <c r="C37" s="229"/>
      <c r="D37" s="229"/>
      <c r="E37" s="229"/>
      <c r="F37" s="229"/>
      <c r="G37" s="229"/>
      <c r="H37" s="229"/>
      <c r="I37" s="229"/>
    </row>
    <row r="38" spans="1:10">
      <c r="C38" s="19" t="s">
        <v>108</v>
      </c>
      <c r="D38" s="19"/>
      <c r="E38" s="2" t="e">
        <f>#REF!</f>
        <v>#REF!</v>
      </c>
      <c r="F38" s="36"/>
      <c r="G38" s="36"/>
      <c r="H38" s="36"/>
      <c r="I38" s="36"/>
    </row>
    <row r="39" spans="1:10">
      <c r="C39" s="19" t="s">
        <v>109</v>
      </c>
      <c r="D39" s="19"/>
      <c r="E39" s="230" t="e">
        <f>#REF!</f>
        <v>#REF!</v>
      </c>
      <c r="F39" s="230"/>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625" defaultRowHeight="21.75"/>
  <cols>
    <col min="1" max="3" width="3.625" style="75"/>
    <col min="4" max="5" width="3.625" style="75" customWidth="1"/>
    <col min="6" max="8" width="3.625" style="75"/>
    <col min="9" max="10" width="3.625" style="75" customWidth="1"/>
    <col min="11" max="12" width="3.625" style="75"/>
    <col min="13" max="13" width="4" style="75" customWidth="1"/>
    <col min="14" max="14" width="4.125" style="75" customWidth="1"/>
    <col min="15" max="15" width="3.625" style="75" customWidth="1"/>
    <col min="16" max="18" width="3.625" style="75"/>
    <col min="19" max="20" width="3.625" style="75" customWidth="1"/>
    <col min="21" max="22" width="3.625" style="75"/>
    <col min="23" max="23" width="3.625" style="75" customWidth="1"/>
    <col min="24" max="24" width="3.625" style="75"/>
    <col min="25" max="25" width="4.375" style="75" customWidth="1"/>
    <col min="26" max="16384" width="3.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7" t="e">
        <f>#REF!</f>
        <v>#REF!</v>
      </c>
    </row>
    <row r="6" spans="1:26">
      <c r="A6" s="116" t="s">
        <v>157</v>
      </c>
      <c r="B6" s="55"/>
      <c r="C6" s="55"/>
      <c r="D6" s="55"/>
      <c r="E6" s="55"/>
      <c r="F6" s="55"/>
      <c r="G6" s="55"/>
      <c r="H6" s="55"/>
      <c r="I6" s="55"/>
      <c r="J6" s="55"/>
      <c r="K6" s="55"/>
      <c r="L6" s="55"/>
      <c r="M6" s="55"/>
      <c r="N6" s="55"/>
      <c r="O6" s="55"/>
      <c r="P6" s="55"/>
      <c r="Q6" s="55"/>
      <c r="S6" s="131"/>
      <c r="Y6" s="238"/>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8"/>
    </row>
    <row r="8" spans="1:26">
      <c r="A8" s="107"/>
      <c r="C8" s="232" t="s">
        <v>199</v>
      </c>
      <c r="D8" s="232"/>
      <c r="E8" s="232"/>
      <c r="F8" s="232"/>
      <c r="G8" s="232"/>
      <c r="H8" s="232"/>
      <c r="I8" s="232"/>
      <c r="J8" s="232"/>
      <c r="K8" s="232"/>
      <c r="L8" s="232"/>
      <c r="M8" s="232"/>
      <c r="N8" s="232"/>
      <c r="O8" s="232"/>
      <c r="P8" s="232"/>
      <c r="Q8" s="75" t="s">
        <v>118</v>
      </c>
      <c r="S8" s="79"/>
      <c r="V8" s="76"/>
      <c r="Y8" s="238"/>
    </row>
    <row r="9" spans="1:26">
      <c r="A9" s="231" t="s">
        <v>116</v>
      </c>
      <c r="B9" s="231"/>
      <c r="S9" s="79" t="s">
        <v>196</v>
      </c>
      <c r="V9" s="76"/>
      <c r="X9" s="95"/>
      <c r="Y9" s="239"/>
    </row>
    <row r="10" spans="1:26">
      <c r="A10" s="231"/>
      <c r="B10" s="231"/>
      <c r="C10" s="232" t="s">
        <v>201</v>
      </c>
      <c r="D10" s="232"/>
      <c r="E10" s="232"/>
      <c r="F10" s="232"/>
      <c r="G10" s="232"/>
      <c r="H10" s="232"/>
      <c r="I10" s="232"/>
      <c r="J10" s="232"/>
      <c r="K10" s="232"/>
      <c r="L10" s="232"/>
      <c r="M10" s="232"/>
      <c r="N10" s="232"/>
      <c r="O10" s="232"/>
      <c r="P10" s="232"/>
      <c r="Q10" s="75" t="s">
        <v>119</v>
      </c>
      <c r="S10" s="134" t="s">
        <v>198</v>
      </c>
      <c r="T10" s="133" t="e">
        <f>#REF!</f>
        <v>#REF!</v>
      </c>
      <c r="U10" s="95"/>
      <c r="V10" s="95"/>
      <c r="W10" s="95"/>
      <c r="X10" s="240"/>
      <c r="Y10" s="240"/>
    </row>
    <row r="11" spans="1:26">
      <c r="A11" s="107"/>
      <c r="E11" s="106"/>
      <c r="S11" s="79" t="s">
        <v>197</v>
      </c>
      <c r="T11" s="79"/>
      <c r="U11" s="79"/>
      <c r="V11" s="79"/>
      <c r="X11" s="240"/>
      <c r="Y11" s="240"/>
    </row>
    <row r="12" spans="1:26" ht="21.75" customHeight="1">
      <c r="A12" s="107"/>
      <c r="O12" s="108"/>
      <c r="P12" s="108"/>
      <c r="Q12" s="108"/>
      <c r="R12" s="108"/>
      <c r="S12" s="134" t="s">
        <v>198</v>
      </c>
      <c r="T12" s="245" t="e">
        <f>#REF!</f>
        <v>#REF!</v>
      </c>
      <c r="U12" s="245"/>
      <c r="V12" s="245"/>
      <c r="W12" s="245"/>
      <c r="X12" s="241"/>
      <c r="Y12" s="241"/>
    </row>
    <row r="13" spans="1:26" ht="21.75" customHeight="1" thickBot="1">
      <c r="A13" s="107" t="s">
        <v>158</v>
      </c>
      <c r="F13" s="232" t="s">
        <v>159</v>
      </c>
      <c r="G13" s="232"/>
      <c r="H13" s="232"/>
      <c r="I13" s="232"/>
      <c r="J13" s="232"/>
      <c r="K13" s="232"/>
      <c r="L13" s="232"/>
      <c r="M13" s="232"/>
      <c r="N13" s="232"/>
      <c r="O13" s="232"/>
      <c r="P13" s="232"/>
      <c r="S13" s="130"/>
      <c r="T13" s="130"/>
      <c r="U13" s="128"/>
      <c r="V13" s="128"/>
      <c r="W13" s="128"/>
      <c r="X13" s="244" t="e">
        <f>#REF!</f>
        <v>#REF!</v>
      </c>
      <c r="Y13" s="244"/>
    </row>
    <row r="14" spans="1:26">
      <c r="A14" s="107"/>
      <c r="S14" s="129"/>
      <c r="T14" s="129"/>
      <c r="U14" s="242" t="e">
        <f>#REF!</f>
        <v>#REF!</v>
      </c>
      <c r="V14" s="242"/>
      <c r="W14" s="242"/>
      <c r="X14" s="243"/>
      <c r="Y14" s="76" t="s">
        <v>132</v>
      </c>
    </row>
    <row r="15" spans="1:26" ht="23.25">
      <c r="A15" s="120" t="s">
        <v>160</v>
      </c>
    </row>
    <row r="16" spans="1:26">
      <c r="B16" s="75" t="s">
        <v>161</v>
      </c>
      <c r="C16" s="118" t="s">
        <v>186</v>
      </c>
      <c r="D16" s="118"/>
      <c r="E16" s="118"/>
      <c r="F16" s="118"/>
      <c r="G16" s="118"/>
      <c r="H16" s="118"/>
      <c r="I16" s="75" t="s">
        <v>62</v>
      </c>
      <c r="J16" s="234" t="e">
        <f>#REF!</f>
        <v>#REF!</v>
      </c>
      <c r="K16" s="234"/>
      <c r="L16" s="234"/>
      <c r="M16" s="234"/>
      <c r="N16" s="234"/>
      <c r="O16" s="75" t="s">
        <v>99</v>
      </c>
      <c r="P16" s="233" t="e">
        <f>#REF!</f>
        <v>#REF!</v>
      </c>
      <c r="Q16" s="233"/>
      <c r="R16" s="236" t="s">
        <v>187</v>
      </c>
      <c r="S16" s="236"/>
      <c r="T16" s="117"/>
      <c r="U16" s="117"/>
      <c r="V16" s="117"/>
      <c r="W16" s="117"/>
      <c r="X16" s="117"/>
      <c r="Y16" s="117"/>
      <c r="Z16" s="118"/>
    </row>
    <row r="17" spans="1:26">
      <c r="B17" s="75" t="s">
        <v>162</v>
      </c>
      <c r="C17" s="118"/>
      <c r="D17" s="118"/>
      <c r="E17" s="118"/>
      <c r="F17" s="118"/>
      <c r="G17" s="118"/>
      <c r="H17" s="118"/>
      <c r="I17" s="75" t="s">
        <v>62</v>
      </c>
      <c r="J17" s="234"/>
      <c r="K17" s="234"/>
      <c r="L17" s="234"/>
      <c r="M17" s="234"/>
      <c r="N17" s="234"/>
      <c r="O17" s="75" t="s">
        <v>99</v>
      </c>
      <c r="P17" s="233"/>
      <c r="Q17" s="233"/>
      <c r="R17" s="236" t="s">
        <v>187</v>
      </c>
      <c r="S17" s="236"/>
      <c r="T17" s="117"/>
      <c r="U17" s="117"/>
      <c r="V17" s="117"/>
      <c r="W17" s="117"/>
      <c r="X17" s="117"/>
      <c r="Y17" s="117"/>
      <c r="Z17" s="118"/>
    </row>
    <row r="18" spans="1:26">
      <c r="B18" s="75" t="s">
        <v>163</v>
      </c>
      <c r="C18" s="118"/>
      <c r="D18" s="118"/>
      <c r="E18" s="118"/>
      <c r="F18" s="118"/>
      <c r="G18" s="118"/>
      <c r="H18" s="118"/>
      <c r="I18" s="75" t="s">
        <v>62</v>
      </c>
      <c r="J18" s="234"/>
      <c r="K18" s="234"/>
      <c r="L18" s="234"/>
      <c r="M18" s="234"/>
      <c r="N18" s="234"/>
      <c r="O18" s="75" t="s">
        <v>99</v>
      </c>
      <c r="P18" s="233"/>
      <c r="Q18" s="233"/>
      <c r="R18" s="236" t="s">
        <v>187</v>
      </c>
      <c r="S18" s="236"/>
      <c r="T18" s="117"/>
      <c r="U18" s="117"/>
      <c r="V18" s="117"/>
      <c r="W18" s="117"/>
      <c r="X18" s="117"/>
      <c r="Y18" s="117"/>
      <c r="Z18" s="118"/>
    </row>
    <row r="19" spans="1:26">
      <c r="A19" s="79"/>
      <c r="B19" s="75" t="s">
        <v>164</v>
      </c>
      <c r="C19" s="118"/>
      <c r="D19" s="118"/>
      <c r="E19" s="118"/>
      <c r="F19" s="118"/>
      <c r="G19" s="118"/>
      <c r="H19" s="118"/>
      <c r="I19" s="75" t="s">
        <v>62</v>
      </c>
      <c r="J19" s="234"/>
      <c r="K19" s="234"/>
      <c r="L19" s="234"/>
      <c r="M19" s="234"/>
      <c r="N19" s="234"/>
      <c r="O19" s="75" t="s">
        <v>99</v>
      </c>
      <c r="P19" s="233"/>
      <c r="Q19" s="233"/>
      <c r="R19" s="236" t="s">
        <v>187</v>
      </c>
      <c r="S19" s="236"/>
      <c r="T19" s="117"/>
      <c r="U19" s="117"/>
      <c r="V19" s="117"/>
      <c r="W19" s="117"/>
      <c r="X19" s="117"/>
      <c r="Y19" s="117"/>
      <c r="Z19" s="118"/>
    </row>
    <row r="20" spans="1:26">
      <c r="A20" s="107"/>
    </row>
    <row r="21" spans="1:26" ht="23.25">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25">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35"/>
      <c r="G32" s="235"/>
      <c r="H32" s="235"/>
      <c r="I32" s="235"/>
      <c r="J32" s="75" t="s">
        <v>180</v>
      </c>
      <c r="O32" s="75" t="s">
        <v>182</v>
      </c>
      <c r="Q32" s="123"/>
      <c r="R32" s="123"/>
      <c r="S32" s="123"/>
      <c r="T32" s="124" t="s">
        <v>184</v>
      </c>
      <c r="U32" s="87" t="s">
        <v>183</v>
      </c>
      <c r="V32" s="87"/>
      <c r="W32" s="125"/>
      <c r="X32" s="125"/>
      <c r="Y32" s="125"/>
    </row>
    <row r="33" spans="1:25">
      <c r="A33" s="124" t="s">
        <v>184</v>
      </c>
      <c r="B33" s="75" t="s">
        <v>185</v>
      </c>
      <c r="F33" s="235"/>
      <c r="G33" s="235"/>
      <c r="H33" s="235"/>
      <c r="I33" s="235"/>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workbookViewId="0">
      <selection activeCell="F8" sqref="F8"/>
    </sheetView>
  </sheetViews>
  <sheetFormatPr defaultColWidth="9" defaultRowHeight="21.75"/>
  <cols>
    <col min="1" max="1" width="18.875" style="2" customWidth="1"/>
    <col min="2" max="2" width="38.625" style="2" bestFit="1" customWidth="1"/>
    <col min="3" max="3" width="19.75" style="174" bestFit="1" customWidth="1"/>
    <col min="4" max="4" width="26.125" style="2" customWidth="1"/>
    <col min="5" max="5" width="30.625" style="2" customWidth="1"/>
    <col min="6" max="6" width="17.625" style="2" customWidth="1"/>
    <col min="7" max="7" width="19.125" style="2" customWidth="1"/>
    <col min="8" max="8" width="7.125" style="2" customWidth="1"/>
    <col min="9" max="9" width="19.75" style="2" customWidth="1"/>
    <col min="10" max="16384" width="9" style="2"/>
  </cols>
  <sheetData>
    <row r="1" spans="1:11">
      <c r="H1" s="154" t="s">
        <v>243</v>
      </c>
      <c r="I1" s="246">
        <v>88</v>
      </c>
    </row>
    <row r="2" spans="1:11">
      <c r="A2" s="143" t="s">
        <v>251</v>
      </c>
      <c r="B2" s="145" t="str" cm="1">
        <f t="array" ref="B2">_xlfn.IFS(I1&lt;850,VLOOKUP(I1,[1]บังคับคดี!$B:$ZZ,60,0),AND(I1&gt;=850,I1&lt;1435),VLOOKUP(I1,'[1]บังคับคดีใหม่ ปี2563-2564'!$B:$ZZ,63,0),I1&gt;=1435,VLOOKUP(I1,'[1]สืบทรัพย์ ปี 2564-25666'!$B:$ZZ,71,0))</f>
        <v>นายอัชชานนท์   สิริสุนทรกวี</v>
      </c>
      <c r="C2" s="175" t="s">
        <v>73</v>
      </c>
      <c r="D2" s="145" t="str" cm="1">
        <f t="array" ref="D2">_xlfn.IFS(I1&lt;850,VLOOKUP(I1,[1]บังคับคดี!$B:$ZZ,10,0),AND(I1&gt;=850,I1&lt;1435),VLOOKUP(I1,'[1]บังคับคดีใหม่ ปี2563-2564'!$B:$ZZ,11,0),I1&gt;=1435,VLOOKUP(I1,'[1]สืบทรัพย์ ปี 2564-25666'!$B:$ZZ,11,0))</f>
        <v>ฝาง</v>
      </c>
      <c r="E2" s="153" t="s">
        <v>256</v>
      </c>
      <c r="F2" s="145">
        <v>2</v>
      </c>
      <c r="I2" s="246"/>
    </row>
    <row r="3" spans="1:11">
      <c r="A3" s="143" t="s">
        <v>252</v>
      </c>
      <c r="B3" s="144" t="str" cm="1">
        <f t="array" ref="B3">_xlfn.IFS(I1&lt;850,VLOOKUP(I1,[1]บังคับคดี!$B:$ZZ,13,0),AND(I1&gt;=850,I1&lt;1435),VLOOKUP(I1,'[1]บังคับคดีใหม่ ปี2563-2564'!$B:$ZZ,14,0),I1&gt;=1435,VLOOKUP(I1,'[1]สืบทรัพย์ ปี 2564-25666'!$B:$ZZ,14,0))</f>
        <v>ธปช.</v>
      </c>
      <c r="C3" s="175" t="s">
        <v>208</v>
      </c>
      <c r="D3" s="147" cm="1">
        <f t="array" ref="D3">_xlfn.IFS(I1&lt;850,VLOOKUP(I1,[1]บังคับคดี!$B:$ZZ,59,0),AND(I1&gt;=850,I1&lt;1435),VLOOKUP(I1,'[1]บังคับคดีใหม่ ปี2563-2564'!$B:$ZZ,64,0),I1&gt;=1435,VLOOKUP(I1,'[1]สืบทรัพย์ ปี 2564-25666'!$B:$ZZ,72,0))</f>
        <v>823859010228</v>
      </c>
      <c r="E3" s="153" t="s">
        <v>255</v>
      </c>
      <c r="F3" s="149"/>
      <c r="I3" s="246"/>
    </row>
    <row r="4" spans="1:11">
      <c r="A4" s="143" t="s">
        <v>253</v>
      </c>
      <c r="B4" s="146" cm="1">
        <f t="array" ref="B4">_xlfn.IFS(I1&lt;850,VLOOKUP(I1,[1]บังคับคดี!$B:$ZZ,5,0),AND(I1&gt;=850,I1&lt;1435),VLOOKUP(I1,'[1]บังคับคดีใหม่ ปี2563-2564'!$B:$ZZ,6,0),I1&gt;=1435,VLOOKUP(I1,'[1]สืบทรัพย์ ปี 2564-25666'!$B:$ZZ,6,0))</f>
        <v>800026384753</v>
      </c>
      <c r="C4" s="176" t="s">
        <v>264</v>
      </c>
      <c r="D4" s="219">
        <v>241021</v>
      </c>
      <c r="E4" s="222" t="s">
        <v>336</v>
      </c>
      <c r="F4" s="219"/>
      <c r="I4" s="157" t="s">
        <v>245</v>
      </c>
    </row>
    <row r="5" spans="1:11">
      <c r="A5" s="143" t="s">
        <v>254</v>
      </c>
      <c r="B5" s="144" t="str" cm="1">
        <f t="array" ref="B5">_xlfn.IFS(I1&lt;850,VLOOKUP(I1,[1]บังคับคดี!$B:$ZZ,17,0),AND(I1&gt;=850,I1&lt;1435),VLOOKUP(I1,'[1]บังคับคดีใหม่ ปี2563-2564'!$B:$ZZ,18,0),I1&gt;=1435,VLOOKUP(I1,'[1]สืบทรัพย์ ปี 2564-25666'!$B:$ZZ,18,0))</f>
        <v>จังหวัดฝาง</v>
      </c>
      <c r="C5" s="175" t="s">
        <v>156</v>
      </c>
      <c r="D5" s="220" t="str" cm="1">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ผบ.1370/2559</v>
      </c>
      <c r="E5" s="143" t="s">
        <v>157</v>
      </c>
      <c r="F5" s="144" t="str" cm="1">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ผบ.1477/2559</v>
      </c>
      <c r="I5" s="157" t="s">
        <v>257</v>
      </c>
    </row>
    <row r="6" spans="1:11">
      <c r="A6" s="153" t="s">
        <v>337</v>
      </c>
      <c r="B6" s="171">
        <v>29980.37</v>
      </c>
      <c r="C6" s="225" t="s">
        <v>346</v>
      </c>
      <c r="D6" s="148">
        <v>243990</v>
      </c>
    </row>
    <row r="7" spans="1:11">
      <c r="A7" s="153"/>
      <c r="B7" s="190"/>
      <c r="D7" s="191"/>
    </row>
    <row r="8" spans="1:11">
      <c r="A8" s="153" t="s">
        <v>277</v>
      </c>
      <c r="B8" s="145" t="s">
        <v>348</v>
      </c>
      <c r="C8" s="175" t="s">
        <v>315</v>
      </c>
      <c r="D8" s="145">
        <v>27</v>
      </c>
      <c r="E8" s="175" t="s">
        <v>278</v>
      </c>
      <c r="F8" s="192">
        <v>1560100415109</v>
      </c>
      <c r="G8"/>
    </row>
    <row r="9" spans="1:11">
      <c r="A9" s="153" t="s">
        <v>325</v>
      </c>
      <c r="B9" s="220">
        <v>243912</v>
      </c>
      <c r="D9"/>
    </row>
    <row r="10" spans="1:11">
      <c r="A10" s="153"/>
      <c r="B10"/>
      <c r="C10"/>
      <c r="D10"/>
    </row>
    <row r="11" spans="1:11">
      <c r="A11" s="155" t="s">
        <v>244</v>
      </c>
      <c r="B11" s="160" t="s">
        <v>347</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349</v>
      </c>
      <c r="C12" s="203" t="s">
        <v>350</v>
      </c>
      <c r="D12" s="152"/>
      <c r="E12" s="158"/>
      <c r="F12" s="169"/>
      <c r="G12" s="152"/>
      <c r="I12" s="247" t="s">
        <v>242</v>
      </c>
      <c r="J12" s="247"/>
      <c r="K12" s="247"/>
    </row>
    <row r="13" spans="1:11" s="151" customFormat="1">
      <c r="A13" s="165" t="str">
        <f>IF(B14="","คู่สมรส","คู่สมรสจำเลยที่ 1")</f>
        <v>คู่สมรสจำเลยที่ 1</v>
      </c>
      <c r="B13" s="158" t="s">
        <v>152</v>
      </c>
      <c r="C13" s="203" t="s">
        <v>152</v>
      </c>
      <c r="D13" s="152"/>
      <c r="E13" s="158"/>
      <c r="F13" s="169"/>
      <c r="G13" s="152"/>
      <c r="I13" s="247"/>
      <c r="J13" s="247"/>
      <c r="K13" s="247"/>
    </row>
    <row r="14" spans="1:11" s="151" customFormat="1">
      <c r="A14" s="165" t="s">
        <v>212</v>
      </c>
      <c r="B14" s="158" t="s">
        <v>351</v>
      </c>
      <c r="C14" s="203" t="s">
        <v>352</v>
      </c>
      <c r="D14" s="152"/>
      <c r="E14" s="158"/>
      <c r="F14" s="169"/>
      <c r="G14" s="152"/>
      <c r="I14" s="166" t="s">
        <v>248</v>
      </c>
      <c r="J14" s="166"/>
      <c r="K14" s="166"/>
    </row>
    <row r="15" spans="1:11" s="151" customFormat="1">
      <c r="A15" s="165" t="s">
        <v>214</v>
      </c>
      <c r="B15" s="158" t="s">
        <v>353</v>
      </c>
      <c r="C15" s="203" t="s">
        <v>354</v>
      </c>
      <c r="D15" s="152"/>
      <c r="E15" s="158"/>
      <c r="F15" s="169"/>
      <c r="G15" s="152"/>
      <c r="I15" s="166" t="s">
        <v>249</v>
      </c>
      <c r="J15" s="166"/>
      <c r="K15" s="166"/>
    </row>
    <row r="16" spans="1:11" s="151" customFormat="1">
      <c r="A16" s="165" t="s">
        <v>213</v>
      </c>
      <c r="B16" s="158" t="s">
        <v>355</v>
      </c>
      <c r="C16" s="203" t="s">
        <v>356</v>
      </c>
      <c r="D16" s="152"/>
      <c r="E16" s="158"/>
      <c r="F16" s="169"/>
      <c r="G16" s="152"/>
      <c r="I16" s="166" t="s">
        <v>338</v>
      </c>
      <c r="J16" s="166"/>
      <c r="K16" s="166"/>
    </row>
    <row r="17" spans="1:12" s="151" customFormat="1">
      <c r="A17" s="165" t="s">
        <v>215</v>
      </c>
      <c r="B17" s="158" t="s">
        <v>152</v>
      </c>
      <c r="C17" s="203" t="s">
        <v>152</v>
      </c>
      <c r="D17" s="152" t="s">
        <v>152</v>
      </c>
      <c r="E17" s="158"/>
      <c r="F17" s="169"/>
      <c r="G17" s="152"/>
      <c r="I17" s="166" t="s">
        <v>339</v>
      </c>
      <c r="J17" s="166"/>
      <c r="K17" s="166"/>
    </row>
    <row r="18" spans="1:12" s="151" customFormat="1" ht="21.75" customHeight="1">
      <c r="A18" s="165" t="s">
        <v>216</v>
      </c>
      <c r="B18" s="158"/>
      <c r="C18" s="203"/>
      <c r="D18" s="152"/>
      <c r="E18" s="158"/>
      <c r="F18" s="169"/>
      <c r="G18" s="152"/>
      <c r="I18" s="166" t="s">
        <v>340</v>
      </c>
      <c r="J18" s="159"/>
      <c r="K18" s="159"/>
    </row>
    <row r="19" spans="1:12" s="151" customFormat="1" ht="21.75" customHeight="1">
      <c r="A19" s="165" t="s">
        <v>219</v>
      </c>
      <c r="B19" s="158"/>
      <c r="C19" s="203"/>
      <c r="D19" s="152"/>
      <c r="E19" s="158"/>
      <c r="F19" s="169"/>
      <c r="G19" s="152"/>
      <c r="I19" s="224" t="s">
        <v>341</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88 - รายงานผลสืบทรัพย์ ราย นายอัชชานนท์   สิริสุนทรกวี สาขาฝาง (สืบรอบที่ 2)</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27" sqref="A27:F28"/>
    </sheetView>
  </sheetViews>
  <sheetFormatPr defaultColWidth="6.125" defaultRowHeight="21.75"/>
  <cols>
    <col min="1" max="36" width="2.25" style="2" customWidth="1"/>
    <col min="37" max="37" width="11.375" style="2" bestFit="1" customWidth="1"/>
    <col min="38" max="39" width="16.375" style="2" customWidth="1"/>
    <col min="40" max="40" width="35.125" style="2" customWidth="1"/>
    <col min="41" max="46" width="16.375" style="2" customWidth="1"/>
    <col min="47" max="16384" width="6.125" style="2"/>
  </cols>
  <sheetData>
    <row r="1" spans="1:43" ht="10.5" customHeight="1">
      <c r="AK1"/>
      <c r="AL1" s="226">
        <f>YEAR(Sheet1!D6)</f>
        <v>2568</v>
      </c>
      <c r="AM1"/>
    </row>
    <row r="2" spans="1:43" ht="23.25">
      <c r="A2" s="275" t="str">
        <f>CONCATENATE("รายงานการสืบทรัพย์ (ข้อมูล ณ วันที่ ",TEXT(Sheet1!D6,"d ดดดด yyyy"),")")</f>
        <v>รายงานการสืบทรัพย์ (ข้อมูล ณ วันที่ 7 มกราคม 2568)</v>
      </c>
      <c r="B2" s="275"/>
      <c r="C2" s="275"/>
      <c r="D2" s="275"/>
      <c r="E2" s="275"/>
      <c r="F2" s="275"/>
      <c r="G2" s="275"/>
      <c r="H2" s="275"/>
      <c r="I2" s="275"/>
      <c r="J2" s="275"/>
      <c r="K2" s="275"/>
      <c r="L2" s="275"/>
      <c r="M2" s="275"/>
      <c r="N2" s="275"/>
      <c r="O2" s="275"/>
      <c r="P2" s="275"/>
      <c r="Q2" s="275"/>
      <c r="R2" s="275"/>
      <c r="S2" s="275"/>
      <c r="T2" s="275"/>
      <c r="U2" s="275"/>
      <c r="V2" s="275"/>
      <c r="W2" s="275"/>
      <c r="X2" s="275"/>
      <c r="Y2" s="275"/>
      <c r="Z2" s="275"/>
      <c r="AA2" s="275"/>
      <c r="AB2" s="275"/>
      <c r="AC2" s="275"/>
      <c r="AD2" s="275"/>
      <c r="AE2" s="275"/>
      <c r="AF2" s="275"/>
      <c r="AG2" s="275"/>
      <c r="AH2" s="275"/>
      <c r="AI2" s="275"/>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344</v>
      </c>
      <c r="B4" s="137"/>
      <c r="E4" s="270" t="str">
        <f>Sheet1!B2</f>
        <v>นายอัชชานนท์   สิริสุนทรกวี</v>
      </c>
      <c r="F4" s="270"/>
      <c r="G4" s="270"/>
      <c r="H4" s="270"/>
      <c r="I4" s="270"/>
      <c r="J4" s="270"/>
      <c r="K4" s="270"/>
      <c r="L4" s="270"/>
      <c r="M4" s="270"/>
      <c r="N4" s="270"/>
      <c r="O4" s="270"/>
      <c r="P4" s="270"/>
      <c r="Q4" s="270"/>
      <c r="R4" s="270"/>
      <c r="S4" s="270"/>
      <c r="T4" s="270"/>
      <c r="U4" s="250" t="s">
        <v>73</v>
      </c>
      <c r="V4" s="250"/>
      <c r="W4" s="270" t="str">
        <f>Sheet1!D2</f>
        <v>ฝาง</v>
      </c>
      <c r="X4" s="270"/>
      <c r="Y4" s="270"/>
      <c r="Z4" s="270"/>
      <c r="AA4" s="270"/>
      <c r="AB4" s="270"/>
      <c r="AC4" s="270"/>
      <c r="AD4" s="270"/>
      <c r="AE4" s="270"/>
      <c r="AF4" s="270"/>
      <c r="AG4" s="270"/>
      <c r="AH4" s="270"/>
      <c r="AI4" s="270"/>
      <c r="AJ4" s="270"/>
      <c r="AK4" s="138"/>
      <c r="AL4" s="186" t="s">
        <v>261</v>
      </c>
      <c r="AM4" s="185" t="s">
        <v>343</v>
      </c>
      <c r="AO4" s="161" t="s">
        <v>241</v>
      </c>
      <c r="AP4" s="138"/>
      <c r="AQ4" s="138"/>
    </row>
    <row r="5" spans="1:43">
      <c r="A5" s="19" t="s">
        <v>206</v>
      </c>
      <c r="B5" s="137"/>
      <c r="D5" s="270" t="str">
        <f>Sheet1!B3</f>
        <v>ธปช.</v>
      </c>
      <c r="E5" s="270"/>
      <c r="F5" s="270"/>
      <c r="G5" s="270"/>
      <c r="H5" s="270"/>
      <c r="I5" s="270"/>
      <c r="J5" s="270"/>
      <c r="K5" s="270"/>
      <c r="L5" s="270"/>
      <c r="M5" s="270"/>
      <c r="N5" s="270"/>
      <c r="O5" s="270"/>
      <c r="P5" s="270"/>
      <c r="Q5" s="270"/>
      <c r="R5" s="270"/>
      <c r="S5" s="250" t="s">
        <v>208</v>
      </c>
      <c r="T5" s="250"/>
      <c r="U5" s="250"/>
      <c r="V5" s="250"/>
      <c r="W5" s="276">
        <f>IF(OR(Sheet1!D3=0,Sheet1!D3="-"),"-",Sheet1!D3)</f>
        <v>823859010228</v>
      </c>
      <c r="X5" s="276"/>
      <c r="Y5" s="276"/>
      <c r="Z5" s="276"/>
      <c r="AA5" s="276"/>
      <c r="AB5" s="276"/>
      <c r="AC5" s="276"/>
      <c r="AD5" s="276"/>
      <c r="AE5" s="276"/>
      <c r="AF5" s="276"/>
      <c r="AG5" s="276"/>
      <c r="AH5" s="276"/>
      <c r="AI5" s="276"/>
      <c r="AJ5" s="276"/>
      <c r="AK5" s="138"/>
      <c r="AL5" s="151" t="str">
        <f>CONCATENATE(Sheet1!I1,"(",RIGHT(AL1,2),") - รายงานผลสืบทรัพย์ ราย ",Sheet1!B2," ",Sheet1!C2,Sheet1!D2," (สืบรอบที่ ",Sheet1!F2,")",IF(Sheet1!B33=""," - ไม่พบทรัพย์",""))</f>
        <v>88(68) - รายงานผลสืบทรัพย์ ราย นายอัชชานนท์   สิริสุนทรกวี สาขาฝาง (สืบรอบที่ 2) - ไม่พบทรัพย์</v>
      </c>
      <c r="AM5" s="138"/>
      <c r="AO5" s="162" t="s">
        <v>258</v>
      </c>
      <c r="AP5" s="138"/>
      <c r="AQ5" s="138"/>
    </row>
    <row r="6" spans="1:43">
      <c r="A6" s="19" t="s">
        <v>207</v>
      </c>
      <c r="B6" s="137"/>
      <c r="F6" s="271">
        <f>Sheet1!B4</f>
        <v>800026384753</v>
      </c>
      <c r="G6" s="272"/>
      <c r="H6" s="272"/>
      <c r="I6" s="272"/>
      <c r="J6" s="272"/>
      <c r="K6" s="272"/>
      <c r="L6" s="272"/>
      <c r="M6" s="272"/>
      <c r="N6" s="272"/>
      <c r="O6" s="272"/>
      <c r="P6" s="272"/>
      <c r="Q6" s="272"/>
      <c r="R6" s="272"/>
      <c r="S6" s="272"/>
      <c r="T6" s="272"/>
      <c r="U6" s="272"/>
      <c r="V6" s="272"/>
      <c r="W6" s="272"/>
      <c r="X6" s="272"/>
      <c r="Y6" s="272"/>
      <c r="Z6" s="272"/>
      <c r="AA6" s="272"/>
      <c r="AB6" s="272"/>
      <c r="AC6" s="272"/>
      <c r="AD6" s="272"/>
      <c r="AE6" s="272"/>
      <c r="AF6" s="272"/>
      <c r="AG6" s="272"/>
      <c r="AH6" s="272"/>
      <c r="AI6" s="272"/>
      <c r="AJ6" s="272"/>
      <c r="AK6" s="138"/>
      <c r="AL6" s="2" t="s">
        <v>342</v>
      </c>
      <c r="AO6" s="162" t="s">
        <v>250</v>
      </c>
      <c r="AP6" s="138"/>
      <c r="AQ6" s="138"/>
    </row>
    <row r="7" spans="1:43">
      <c r="A7" s="19" t="s">
        <v>63</v>
      </c>
      <c r="B7" s="137"/>
      <c r="C7" s="270" t="str">
        <f>Sheet1!B5</f>
        <v>จังหวัดฝาง</v>
      </c>
      <c r="D7" s="270"/>
      <c r="E7" s="270"/>
      <c r="F7" s="270"/>
      <c r="G7" s="270"/>
      <c r="H7" s="270"/>
      <c r="I7" s="270"/>
      <c r="J7" s="270"/>
      <c r="K7" s="249" t="s">
        <v>209</v>
      </c>
      <c r="L7" s="249"/>
      <c r="M7" s="249"/>
      <c r="N7" s="249"/>
      <c r="O7" s="249"/>
      <c r="P7" s="249"/>
      <c r="Q7" s="277" t="str">
        <f>Sheet1!D5</f>
        <v>ผบ.1370/2559</v>
      </c>
      <c r="R7" s="277"/>
      <c r="S7" s="277"/>
      <c r="T7" s="277"/>
      <c r="U7" s="277"/>
      <c r="V7" s="277"/>
      <c r="W7" s="277"/>
      <c r="X7" s="248" t="s">
        <v>210</v>
      </c>
      <c r="Y7" s="248"/>
      <c r="Z7" s="248"/>
      <c r="AA7" s="248"/>
      <c r="AB7" s="248"/>
      <c r="AC7" s="248"/>
      <c r="AD7" s="277" t="str">
        <f>Sheet1!F5</f>
        <v>ผบ.1477/2559</v>
      </c>
      <c r="AE7" s="277"/>
      <c r="AF7" s="277"/>
      <c r="AG7" s="277"/>
      <c r="AH7" s="277"/>
      <c r="AI7" s="277"/>
      <c r="AJ7" s="277"/>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6" t="str">
        <f>Sheet1!B12</f>
        <v>นายอัชชานนท์ สิริสุนทรกวี</v>
      </c>
      <c r="G9" s="256"/>
      <c r="H9" s="256"/>
      <c r="I9" s="256"/>
      <c r="J9" s="256"/>
      <c r="K9" s="256"/>
      <c r="L9" s="256"/>
      <c r="M9" s="256"/>
      <c r="N9" s="256"/>
      <c r="O9" s="256"/>
      <c r="P9" s="256"/>
      <c r="Q9" s="256"/>
      <c r="R9" s="256"/>
      <c r="S9" s="2" t="str">
        <f>Sheet1!A13</f>
        <v>คู่สมรสจำเลยที่ 1</v>
      </c>
      <c r="Y9" s="263" t="str">
        <f>Sheet1!B13</f>
        <v>-</v>
      </c>
      <c r="Z9" s="263"/>
      <c r="AA9" s="263"/>
      <c r="AB9" s="263"/>
      <c r="AC9" s="263"/>
      <c r="AD9" s="263"/>
      <c r="AE9" s="263"/>
      <c r="AF9" s="263"/>
      <c r="AG9" s="263"/>
      <c r="AH9" s="263"/>
      <c r="AI9" s="263"/>
      <c r="AJ9" s="263"/>
      <c r="AK9" s="138"/>
      <c r="AN9" s="138"/>
      <c r="AO9" s="163" t="s">
        <v>235</v>
      </c>
      <c r="AP9" s="138"/>
      <c r="AQ9" s="138"/>
    </row>
    <row r="10" spans="1:43">
      <c r="A10" s="19"/>
      <c r="B10" s="2" t="s">
        <v>212</v>
      </c>
      <c r="F10" s="256" t="str">
        <f>Sheet1!B14</f>
        <v>นายประสิทธิ์ ดุสิรัตน์</v>
      </c>
      <c r="G10" s="256"/>
      <c r="H10" s="256"/>
      <c r="I10" s="256"/>
      <c r="J10" s="256"/>
      <c r="K10" s="256"/>
      <c r="L10" s="256"/>
      <c r="M10" s="256"/>
      <c r="N10" s="256"/>
      <c r="O10" s="256"/>
      <c r="P10" s="256"/>
      <c r="Q10" s="256"/>
      <c r="R10" s="256"/>
      <c r="S10" s="2" t="s">
        <v>214</v>
      </c>
      <c r="Y10" s="263" t="str">
        <f>Sheet1!B15</f>
        <v>นางเพ็ญศรี ดุสิรัตน์</v>
      </c>
      <c r="Z10" s="263"/>
      <c r="AA10" s="263"/>
      <c r="AB10" s="263"/>
      <c r="AC10" s="263"/>
      <c r="AD10" s="263"/>
      <c r="AE10" s="263"/>
      <c r="AF10" s="263"/>
      <c r="AG10" s="263"/>
      <c r="AH10" s="263"/>
      <c r="AI10" s="263"/>
      <c r="AJ10" s="263"/>
      <c r="AK10" s="138"/>
      <c r="AN10" s="138"/>
      <c r="AO10" s="164" t="s">
        <v>236</v>
      </c>
      <c r="AP10" s="138"/>
      <c r="AQ10" s="138"/>
    </row>
    <row r="11" spans="1:43">
      <c r="A11" s="19"/>
      <c r="B11" s="2" t="s">
        <v>213</v>
      </c>
      <c r="F11" s="256" t="str">
        <f>Sheet1!B16</f>
        <v>นางสาวจันธิรา เนตรสว่าง</v>
      </c>
      <c r="G11" s="256"/>
      <c r="H11" s="256"/>
      <c r="I11" s="256"/>
      <c r="J11" s="256"/>
      <c r="K11" s="256"/>
      <c r="L11" s="256"/>
      <c r="M11" s="256"/>
      <c r="N11" s="256"/>
      <c r="O11" s="256"/>
      <c r="P11" s="256"/>
      <c r="Q11" s="256"/>
      <c r="R11" s="256"/>
      <c r="S11" s="2" t="s">
        <v>215</v>
      </c>
      <c r="Y11" s="263" t="str">
        <f>Sheet1!B17</f>
        <v>-</v>
      </c>
      <c r="Z11" s="263"/>
      <c r="AA11" s="263"/>
      <c r="AB11" s="263"/>
      <c r="AC11" s="263"/>
      <c r="AD11" s="263"/>
      <c r="AE11" s="263"/>
      <c r="AF11" s="263"/>
      <c r="AG11" s="263"/>
      <c r="AH11" s="263"/>
      <c r="AI11" s="263"/>
      <c r="AJ11" s="263"/>
      <c r="AK11" s="138"/>
      <c r="AL11" s="138"/>
      <c r="AM11" s="138"/>
      <c r="AN11" s="138"/>
      <c r="AO11" s="164" t="s">
        <v>237</v>
      </c>
      <c r="AP11" s="138"/>
      <c r="AQ11" s="138"/>
    </row>
    <row r="12" spans="1:43" hidden="1">
      <c r="A12" s="19"/>
      <c r="B12" s="2" t="s">
        <v>216</v>
      </c>
      <c r="F12" s="256">
        <f>Sheet1!B18</f>
        <v>0</v>
      </c>
      <c r="G12" s="256"/>
      <c r="H12" s="256"/>
      <c r="I12" s="256"/>
      <c r="J12" s="256"/>
      <c r="K12" s="256"/>
      <c r="L12" s="256"/>
      <c r="M12" s="256"/>
      <c r="N12" s="256"/>
      <c r="O12" s="256"/>
      <c r="P12" s="256"/>
      <c r="Q12" s="256"/>
      <c r="R12" s="256"/>
      <c r="S12" s="2" t="s">
        <v>219</v>
      </c>
      <c r="Y12" s="263">
        <f>Sheet1!B19</f>
        <v>0</v>
      </c>
      <c r="Z12" s="263"/>
      <c r="AA12" s="263"/>
      <c r="AB12" s="263"/>
      <c r="AC12" s="263"/>
      <c r="AD12" s="263"/>
      <c r="AE12" s="263"/>
      <c r="AF12" s="263"/>
      <c r="AG12" s="263"/>
      <c r="AH12" s="263"/>
      <c r="AI12" s="263"/>
      <c r="AJ12" s="263"/>
      <c r="AK12" s="138"/>
      <c r="AL12" s="138"/>
      <c r="AM12" s="138"/>
      <c r="AN12" s="138"/>
      <c r="AO12" s="164"/>
      <c r="AP12" s="138"/>
      <c r="AQ12" s="138"/>
    </row>
    <row r="13" spans="1:43" hidden="1">
      <c r="A13" s="19"/>
      <c r="B13" s="2" t="s">
        <v>217</v>
      </c>
      <c r="F13" s="256">
        <f>Sheet1!B20</f>
        <v>0</v>
      </c>
      <c r="G13" s="256"/>
      <c r="H13" s="256"/>
      <c r="I13" s="256"/>
      <c r="J13" s="256"/>
      <c r="K13" s="256"/>
      <c r="L13" s="256"/>
      <c r="M13" s="256"/>
      <c r="N13" s="256"/>
      <c r="O13" s="256"/>
      <c r="P13" s="256"/>
      <c r="Q13" s="256"/>
      <c r="R13" s="256"/>
      <c r="S13" s="2" t="s">
        <v>220</v>
      </c>
      <c r="Y13" s="263">
        <f>Sheet1!B21</f>
        <v>0</v>
      </c>
      <c r="Z13" s="263"/>
      <c r="AA13" s="263"/>
      <c r="AB13" s="263"/>
      <c r="AC13" s="263"/>
      <c r="AD13" s="263"/>
      <c r="AE13" s="263"/>
      <c r="AF13" s="263"/>
      <c r="AG13" s="263"/>
      <c r="AH13" s="263"/>
      <c r="AI13" s="263"/>
      <c r="AJ13" s="263"/>
      <c r="AK13" s="138"/>
      <c r="AL13" s="138"/>
      <c r="AM13" s="138"/>
      <c r="AN13" s="138"/>
      <c r="AO13" s="138"/>
      <c r="AP13" s="138"/>
      <c r="AQ13" s="138"/>
    </row>
    <row r="14" spans="1:43" hidden="1">
      <c r="A14" s="19"/>
      <c r="B14" s="2" t="s">
        <v>218</v>
      </c>
      <c r="F14" s="256">
        <f>Sheet1!B22</f>
        <v>0</v>
      </c>
      <c r="G14" s="256"/>
      <c r="H14" s="256"/>
      <c r="I14" s="256"/>
      <c r="J14" s="256"/>
      <c r="K14" s="256"/>
      <c r="L14" s="256"/>
      <c r="M14" s="256"/>
      <c r="N14" s="256"/>
      <c r="O14" s="256"/>
      <c r="P14" s="256"/>
      <c r="Q14" s="256"/>
      <c r="R14" s="256"/>
      <c r="S14" s="2" t="s">
        <v>221</v>
      </c>
      <c r="Y14" s="263">
        <f>Sheet1!B23</f>
        <v>0</v>
      </c>
      <c r="Z14" s="263"/>
      <c r="AA14" s="263"/>
      <c r="AB14" s="263"/>
      <c r="AC14" s="263"/>
      <c r="AD14" s="263"/>
      <c r="AE14" s="263"/>
      <c r="AF14" s="263"/>
      <c r="AG14" s="263"/>
      <c r="AH14" s="263"/>
      <c r="AI14" s="263"/>
      <c r="AJ14" s="263"/>
      <c r="AK14" s="138"/>
      <c r="AL14" s="138"/>
      <c r="AM14" s="138"/>
      <c r="AN14" s="138"/>
      <c r="AO14" s="138"/>
      <c r="AP14" s="138"/>
      <c r="AQ14" s="138"/>
    </row>
    <row r="15" spans="1:43" hidden="1">
      <c r="A15" s="19"/>
      <c r="B15" s="2" t="s">
        <v>224</v>
      </c>
      <c r="F15" s="256">
        <f>Sheet1!B24</f>
        <v>0</v>
      </c>
      <c r="G15" s="256"/>
      <c r="H15" s="256"/>
      <c r="I15" s="256"/>
      <c r="J15" s="256"/>
      <c r="K15" s="256"/>
      <c r="L15" s="256"/>
      <c r="M15" s="256"/>
      <c r="N15" s="256"/>
      <c r="O15" s="256"/>
      <c r="P15" s="256"/>
      <c r="Q15" s="256"/>
      <c r="R15" s="256"/>
      <c r="S15" s="2" t="s">
        <v>228</v>
      </c>
      <c r="Y15" s="263">
        <f>Sheet1!B25</f>
        <v>0</v>
      </c>
      <c r="Z15" s="263"/>
      <c r="AA15" s="263"/>
      <c r="AB15" s="263"/>
      <c r="AC15" s="263"/>
      <c r="AD15" s="263"/>
      <c r="AE15" s="263"/>
      <c r="AF15" s="263"/>
      <c r="AG15" s="263"/>
      <c r="AH15" s="263"/>
      <c r="AI15" s="263"/>
      <c r="AJ15" s="263"/>
      <c r="AK15" s="138"/>
      <c r="AL15" s="138"/>
      <c r="AM15" s="138"/>
      <c r="AN15" s="138"/>
      <c r="AO15" s="138"/>
      <c r="AP15" s="138"/>
      <c r="AQ15" s="138"/>
    </row>
    <row r="16" spans="1:43" hidden="1">
      <c r="A16" s="19"/>
      <c r="B16" s="2" t="s">
        <v>225</v>
      </c>
      <c r="F16" s="256">
        <f>Sheet1!B26</f>
        <v>0</v>
      </c>
      <c r="G16" s="256"/>
      <c r="H16" s="256"/>
      <c r="I16" s="256"/>
      <c r="J16" s="256"/>
      <c r="K16" s="256"/>
      <c r="L16" s="256"/>
      <c r="M16" s="256"/>
      <c r="N16" s="256"/>
      <c r="O16" s="256"/>
      <c r="P16" s="256"/>
      <c r="Q16" s="256"/>
      <c r="R16" s="256"/>
      <c r="S16" s="2" t="s">
        <v>229</v>
      </c>
      <c r="Y16" s="263">
        <f>Sheet1!B27</f>
        <v>0</v>
      </c>
      <c r="Z16" s="263"/>
      <c r="AA16" s="263"/>
      <c r="AB16" s="263"/>
      <c r="AC16" s="263"/>
      <c r="AD16" s="263"/>
      <c r="AE16" s="263"/>
      <c r="AF16" s="263"/>
      <c r="AG16" s="263"/>
      <c r="AH16" s="263"/>
      <c r="AI16" s="263"/>
      <c r="AJ16" s="263"/>
      <c r="AK16" s="138"/>
      <c r="AL16" s="138"/>
      <c r="AM16" s="138"/>
      <c r="AN16" s="138"/>
      <c r="AO16" s="138"/>
      <c r="AP16" s="138"/>
      <c r="AQ16" s="138"/>
    </row>
    <row r="17" spans="1:43" hidden="1">
      <c r="A17" s="19"/>
      <c r="B17" s="2" t="s">
        <v>226</v>
      </c>
      <c r="F17" s="256">
        <f>Sheet1!B28</f>
        <v>0</v>
      </c>
      <c r="G17" s="256"/>
      <c r="H17" s="256"/>
      <c r="I17" s="256"/>
      <c r="J17" s="256"/>
      <c r="K17" s="256"/>
      <c r="L17" s="256"/>
      <c r="M17" s="256"/>
      <c r="N17" s="256"/>
      <c r="O17" s="256"/>
      <c r="P17" s="256"/>
      <c r="Q17" s="256"/>
      <c r="R17" s="256"/>
      <c r="S17" s="2" t="s">
        <v>230</v>
      </c>
      <c r="Y17" s="263">
        <f>Sheet1!B29</f>
        <v>0</v>
      </c>
      <c r="Z17" s="263"/>
      <c r="AA17" s="263"/>
      <c r="AB17" s="263"/>
      <c r="AC17" s="263"/>
      <c r="AD17" s="263"/>
      <c r="AE17" s="263"/>
      <c r="AF17" s="263"/>
      <c r="AG17" s="263"/>
      <c r="AH17" s="263"/>
      <c r="AI17" s="263"/>
      <c r="AJ17" s="263"/>
      <c r="AK17" s="138"/>
      <c r="AL17" s="138"/>
      <c r="AM17" s="138"/>
      <c r="AN17" s="138"/>
      <c r="AO17" s="138"/>
      <c r="AP17" s="138"/>
      <c r="AQ17" s="138"/>
    </row>
    <row r="18" spans="1:43" hidden="1">
      <c r="A18" s="19"/>
      <c r="B18" s="2" t="s">
        <v>227</v>
      </c>
      <c r="F18" s="256">
        <f>Sheet1!B30</f>
        <v>0</v>
      </c>
      <c r="G18" s="256"/>
      <c r="H18" s="256"/>
      <c r="I18" s="256"/>
      <c r="J18" s="256"/>
      <c r="K18" s="256"/>
      <c r="L18" s="256"/>
      <c r="M18" s="256"/>
      <c r="N18" s="256"/>
      <c r="O18" s="256"/>
      <c r="P18" s="256"/>
      <c r="Q18" s="256"/>
      <c r="R18" s="256"/>
      <c r="S18" s="2" t="s">
        <v>223</v>
      </c>
      <c r="Y18" s="263">
        <f>Sheet1!B31</f>
        <v>0</v>
      </c>
      <c r="Z18" s="263"/>
      <c r="AA18" s="263"/>
      <c r="AB18" s="263"/>
      <c r="AC18" s="263"/>
      <c r="AD18" s="263"/>
      <c r="AE18" s="263"/>
      <c r="AF18" s="263"/>
      <c r="AG18" s="263"/>
      <c r="AH18" s="263"/>
      <c r="AI18" s="263"/>
      <c r="AJ18" s="263"/>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74" t="s">
        <v>205</v>
      </c>
      <c r="B20" s="274"/>
      <c r="C20" s="274"/>
      <c r="D20" s="274"/>
      <c r="E20" s="274"/>
      <c r="F20" s="274"/>
      <c r="G20" s="274" t="s">
        <v>222</v>
      </c>
      <c r="H20" s="274"/>
      <c r="I20" s="274"/>
      <c r="J20" s="274"/>
      <c r="K20" s="274"/>
      <c r="L20" s="274"/>
      <c r="M20" s="274"/>
      <c r="N20" s="274"/>
      <c r="O20" s="274"/>
      <c r="P20" s="274"/>
      <c r="Q20" s="274"/>
      <c r="R20" s="274"/>
      <c r="S20" s="274"/>
      <c r="T20" s="274" t="s">
        <v>263</v>
      </c>
      <c r="U20" s="274"/>
      <c r="V20" s="274"/>
      <c r="W20" s="274"/>
      <c r="X20" s="273" t="s">
        <v>233</v>
      </c>
      <c r="Y20" s="273"/>
      <c r="Z20" s="273"/>
      <c r="AA20" s="273"/>
      <c r="AB20" s="273"/>
      <c r="AC20" s="273"/>
      <c r="AD20" s="273"/>
      <c r="AE20" s="273"/>
      <c r="AF20" s="273"/>
      <c r="AG20" s="273"/>
      <c r="AH20" s="273"/>
      <c r="AI20" s="273"/>
      <c r="AJ20" s="273"/>
      <c r="AK20" s="138"/>
      <c r="AL20" s="138"/>
      <c r="AM20" s="138"/>
      <c r="AN20" s="138"/>
      <c r="AO20" s="138"/>
      <c r="AP20" s="138"/>
      <c r="AQ20" s="138"/>
    </row>
    <row r="21" spans="1:43" ht="64.5" customHeight="1">
      <c r="A21" s="252" t="str">
        <f>IF(F9=0,"ซ่อนช่อง",B9)</f>
        <v>จำเลยที่ 1</v>
      </c>
      <c r="B21" s="252"/>
      <c r="C21" s="252"/>
      <c r="D21" s="252"/>
      <c r="E21" s="252"/>
      <c r="F21" s="252"/>
      <c r="G21" s="251" t="s">
        <v>234</v>
      </c>
      <c r="H21" s="251"/>
      <c r="I21" s="251"/>
      <c r="J21" s="251"/>
      <c r="K21" s="251"/>
      <c r="L21" s="251"/>
      <c r="M21" s="251"/>
      <c r="N21" s="251"/>
      <c r="O21" s="251"/>
      <c r="P21" s="251"/>
      <c r="Q21" s="251"/>
      <c r="R21" s="251"/>
      <c r="S21" s="251"/>
      <c r="T21" s="254">
        <f>VLOOKUP(A21,Sheet1!A11:G31,4,0)</f>
        <v>0</v>
      </c>
      <c r="U21" s="254"/>
      <c r="V21" s="254"/>
      <c r="W21" s="254"/>
      <c r="X21" s="255">
        <f>IF(OR(T21="ไม่พบ",T21="-"),"-",VLOOKUP(A21,Sheet1!A11:G31,5,0))</f>
        <v>0</v>
      </c>
      <c r="Y21" s="255"/>
      <c r="Z21" s="255"/>
      <c r="AA21" s="255"/>
      <c r="AB21" s="255"/>
      <c r="AC21" s="255"/>
      <c r="AD21" s="255"/>
      <c r="AE21" s="255"/>
      <c r="AF21" s="255"/>
      <c r="AG21" s="255"/>
      <c r="AH21" s="255"/>
      <c r="AI21" s="255"/>
      <c r="AJ21" s="255"/>
      <c r="AK21" s="138"/>
      <c r="AL21" s="138"/>
      <c r="AM21" s="138"/>
      <c r="AN21" s="138"/>
      <c r="AO21" s="138"/>
      <c r="AP21" s="138"/>
      <c r="AQ21" s="138"/>
    </row>
    <row r="22" spans="1:43" ht="21.75" customHeight="1">
      <c r="A22" s="252"/>
      <c r="B22" s="252"/>
      <c r="C22" s="252"/>
      <c r="D22" s="252"/>
      <c r="E22" s="252"/>
      <c r="F22" s="252"/>
      <c r="G22" s="251" t="s">
        <v>262</v>
      </c>
      <c r="H22" s="251"/>
      <c r="I22" s="251"/>
      <c r="J22" s="251"/>
      <c r="K22" s="251"/>
      <c r="L22" s="251"/>
      <c r="M22" s="251"/>
      <c r="N22" s="251"/>
      <c r="O22" s="251"/>
      <c r="P22" s="251"/>
      <c r="Q22" s="251"/>
      <c r="R22" s="251"/>
      <c r="S22" s="251"/>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2" t="str">
        <f>IF(Y9=0,"ซ่อนช่อง",S9)</f>
        <v>คู่สมรสจำเลยที่ 1</v>
      </c>
      <c r="B23" s="252"/>
      <c r="C23" s="252"/>
      <c r="D23" s="252"/>
      <c r="E23" s="252"/>
      <c r="F23" s="252"/>
      <c r="G23" s="251" t="s">
        <v>234</v>
      </c>
      <c r="H23" s="251"/>
      <c r="I23" s="251"/>
      <c r="J23" s="251"/>
      <c r="K23" s="251"/>
      <c r="L23" s="251"/>
      <c r="M23" s="251"/>
      <c r="N23" s="251"/>
      <c r="O23" s="251"/>
      <c r="P23" s="251"/>
      <c r="Q23" s="251"/>
      <c r="R23" s="251"/>
      <c r="S23" s="251"/>
      <c r="T23" s="254">
        <f>VLOOKUP(A23,Sheet1!A11:G31,4,0)</f>
        <v>0</v>
      </c>
      <c r="U23" s="254"/>
      <c r="V23" s="254"/>
      <c r="W23" s="254"/>
      <c r="X23" s="255">
        <f>IF(OR(T23="ไม่พบ",T23="-"),"-",VLOOKUP(A23,Sheet1!A11:G31,5,0))</f>
        <v>0</v>
      </c>
      <c r="Y23" s="255"/>
      <c r="Z23" s="255"/>
      <c r="AA23" s="255"/>
      <c r="AB23" s="255"/>
      <c r="AC23" s="255"/>
      <c r="AD23" s="255"/>
      <c r="AE23" s="255"/>
      <c r="AF23" s="255"/>
      <c r="AG23" s="255"/>
      <c r="AH23" s="255"/>
      <c r="AI23" s="255"/>
      <c r="AJ23" s="255"/>
      <c r="AK23" s="138"/>
      <c r="AL23" s="138"/>
      <c r="AM23" s="138"/>
      <c r="AN23" s="138"/>
      <c r="AO23" s="138"/>
      <c r="AP23" s="138"/>
      <c r="AQ23" s="138"/>
    </row>
    <row r="24" spans="1:43" ht="21.75" customHeight="1">
      <c r="A24" s="252"/>
      <c r="B24" s="252"/>
      <c r="C24" s="252"/>
      <c r="D24" s="252"/>
      <c r="E24" s="252"/>
      <c r="F24" s="252"/>
      <c r="G24" s="251" t="s">
        <v>262</v>
      </c>
      <c r="H24" s="251"/>
      <c r="I24" s="251"/>
      <c r="J24" s="251"/>
      <c r="K24" s="251"/>
      <c r="L24" s="251"/>
      <c r="M24" s="251"/>
      <c r="N24" s="251"/>
      <c r="O24" s="251"/>
      <c r="P24" s="251"/>
      <c r="Q24" s="251"/>
      <c r="R24" s="251"/>
      <c r="S24" s="251"/>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2" t="str">
        <f>IF(F10=0,"ซ่อนช่อง","จำเลยที่ 2")</f>
        <v>จำเลยที่ 2</v>
      </c>
      <c r="B25" s="252"/>
      <c r="C25" s="252"/>
      <c r="D25" s="252"/>
      <c r="E25" s="252"/>
      <c r="F25" s="252"/>
      <c r="G25" s="251" t="s">
        <v>234</v>
      </c>
      <c r="H25" s="251"/>
      <c r="I25" s="251"/>
      <c r="J25" s="251"/>
      <c r="K25" s="251"/>
      <c r="L25" s="251"/>
      <c r="M25" s="251"/>
      <c r="N25" s="251"/>
      <c r="O25" s="251"/>
      <c r="P25" s="251"/>
      <c r="Q25" s="251"/>
      <c r="R25" s="251"/>
      <c r="S25" s="251"/>
      <c r="T25" s="264">
        <f>VLOOKUP(A25,Sheet1!A11:G31,4,0)</f>
        <v>0</v>
      </c>
      <c r="U25" s="265"/>
      <c r="V25" s="265"/>
      <c r="W25" s="266"/>
      <c r="X25" s="267">
        <f>IF(OR(T25="ไม่พบ",T25="-"),"-",VLOOKUP(A25,Sheet1!A11:G31,5,0))</f>
        <v>0</v>
      </c>
      <c r="Y25" s="268"/>
      <c r="Z25" s="268"/>
      <c r="AA25" s="268"/>
      <c r="AB25" s="268"/>
      <c r="AC25" s="268"/>
      <c r="AD25" s="268"/>
      <c r="AE25" s="268"/>
      <c r="AF25" s="268"/>
      <c r="AG25" s="268"/>
      <c r="AH25" s="268"/>
      <c r="AI25" s="268"/>
      <c r="AJ25" s="269"/>
      <c r="AK25" s="138"/>
      <c r="AL25" s="138"/>
      <c r="AM25" s="138"/>
      <c r="AN25" s="138"/>
      <c r="AO25" s="138"/>
      <c r="AP25" s="138"/>
      <c r="AQ25" s="138"/>
    </row>
    <row r="26" spans="1:43" ht="21.75" customHeight="1">
      <c r="A26" s="252"/>
      <c r="B26" s="252"/>
      <c r="C26" s="252"/>
      <c r="D26" s="252"/>
      <c r="E26" s="252"/>
      <c r="F26" s="252"/>
      <c r="G26" s="251" t="s">
        <v>262</v>
      </c>
      <c r="H26" s="251"/>
      <c r="I26" s="251"/>
      <c r="J26" s="251"/>
      <c r="K26" s="251"/>
      <c r="L26" s="251"/>
      <c r="M26" s="251"/>
      <c r="N26" s="251"/>
      <c r="O26" s="251"/>
      <c r="P26" s="251"/>
      <c r="Q26" s="251"/>
      <c r="R26" s="251"/>
      <c r="S26" s="251"/>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2" t="str">
        <f>IF(Y10=0,"ซ่อนช่อง","คู่สมรสจำเลยที่ 2")</f>
        <v>คู่สมรสจำเลยที่ 2</v>
      </c>
      <c r="B27" s="252"/>
      <c r="C27" s="252"/>
      <c r="D27" s="252"/>
      <c r="E27" s="252"/>
      <c r="F27" s="252"/>
      <c r="G27" s="251" t="s">
        <v>234</v>
      </c>
      <c r="H27" s="251"/>
      <c r="I27" s="251"/>
      <c r="J27" s="251"/>
      <c r="K27" s="251"/>
      <c r="L27" s="251"/>
      <c r="M27" s="251"/>
      <c r="N27" s="251"/>
      <c r="O27" s="251"/>
      <c r="P27" s="251"/>
      <c r="Q27" s="251"/>
      <c r="R27" s="251"/>
      <c r="S27" s="251"/>
      <c r="T27" s="254">
        <f>VLOOKUP(A27,Sheet1!A11:G31,4,0)</f>
        <v>0</v>
      </c>
      <c r="U27" s="254"/>
      <c r="V27" s="254"/>
      <c r="W27" s="254"/>
      <c r="X27" s="255">
        <f>IF(OR(T27="ไม่พบ",T27="-"),"-",VLOOKUP(A27,Sheet1!A11:G31,5,0))</f>
        <v>0</v>
      </c>
      <c r="Y27" s="255"/>
      <c r="Z27" s="255"/>
      <c r="AA27" s="255"/>
      <c r="AB27" s="255"/>
      <c r="AC27" s="255"/>
      <c r="AD27" s="255"/>
      <c r="AE27" s="255"/>
      <c r="AF27" s="255"/>
      <c r="AG27" s="255"/>
      <c r="AH27" s="255"/>
      <c r="AI27" s="255"/>
      <c r="AJ27" s="255"/>
      <c r="AK27" s="138"/>
      <c r="AL27" s="138"/>
      <c r="AM27" s="138"/>
      <c r="AN27" s="138"/>
      <c r="AO27" s="138"/>
      <c r="AP27" s="138"/>
      <c r="AQ27" s="138"/>
    </row>
    <row r="28" spans="1:43" ht="21.75" customHeight="1">
      <c r="A28" s="252"/>
      <c r="B28" s="252"/>
      <c r="C28" s="252"/>
      <c r="D28" s="252"/>
      <c r="E28" s="252"/>
      <c r="F28" s="252"/>
      <c r="G28" s="251" t="s">
        <v>262</v>
      </c>
      <c r="H28" s="251"/>
      <c r="I28" s="251"/>
      <c r="J28" s="251"/>
      <c r="K28" s="251"/>
      <c r="L28" s="251"/>
      <c r="M28" s="251"/>
      <c r="N28" s="251"/>
      <c r="O28" s="251"/>
      <c r="P28" s="251"/>
      <c r="Q28" s="251"/>
      <c r="R28" s="251"/>
      <c r="S28" s="251"/>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customHeight="1">
      <c r="A29" s="252" t="str">
        <f>IF(F11=0,"ซ่อนช่อง","จำเลยที่ 3")</f>
        <v>จำเลยที่ 3</v>
      </c>
      <c r="B29" s="252"/>
      <c r="C29" s="252"/>
      <c r="D29" s="252"/>
      <c r="E29" s="252"/>
      <c r="F29" s="252"/>
      <c r="G29" s="251" t="s">
        <v>234</v>
      </c>
      <c r="H29" s="251"/>
      <c r="I29" s="251"/>
      <c r="J29" s="251"/>
      <c r="K29" s="251"/>
      <c r="L29" s="251"/>
      <c r="M29" s="251"/>
      <c r="N29" s="251"/>
      <c r="O29" s="251"/>
      <c r="P29" s="251"/>
      <c r="Q29" s="251"/>
      <c r="R29" s="251"/>
      <c r="S29" s="251"/>
      <c r="T29" s="254">
        <f>VLOOKUP(A29,Sheet1!A11:G31,4,0)</f>
        <v>0</v>
      </c>
      <c r="U29" s="254"/>
      <c r="V29" s="254"/>
      <c r="W29" s="254"/>
      <c r="X29" s="255">
        <f>IF(OR(T29="ไม่พบ",T29="-"),"-",VLOOKUP(A29,Sheet1!A11:G31,5,0))</f>
        <v>0</v>
      </c>
      <c r="Y29" s="255"/>
      <c r="Z29" s="255"/>
      <c r="AA29" s="255"/>
      <c r="AB29" s="255"/>
      <c r="AC29" s="255"/>
      <c r="AD29" s="255"/>
      <c r="AE29" s="255"/>
      <c r="AF29" s="255"/>
      <c r="AG29" s="255"/>
      <c r="AH29" s="255"/>
      <c r="AI29" s="255"/>
      <c r="AJ29" s="255"/>
      <c r="AK29" s="138"/>
      <c r="AL29" s="138"/>
      <c r="AM29" s="138"/>
      <c r="AN29" s="138"/>
      <c r="AO29" s="138"/>
      <c r="AP29" s="138"/>
      <c r="AQ29" s="138"/>
    </row>
    <row r="30" spans="1:43" ht="21.75" customHeight="1">
      <c r="A30" s="252"/>
      <c r="B30" s="252"/>
      <c r="C30" s="252"/>
      <c r="D30" s="252"/>
      <c r="E30" s="252"/>
      <c r="F30" s="252"/>
      <c r="G30" s="251" t="s">
        <v>262</v>
      </c>
      <c r="H30" s="251"/>
      <c r="I30" s="251"/>
      <c r="J30" s="251"/>
      <c r="K30" s="251"/>
      <c r="L30" s="251"/>
      <c r="M30" s="251"/>
      <c r="N30" s="251"/>
      <c r="O30" s="251"/>
      <c r="P30" s="251"/>
      <c r="Q30" s="251"/>
      <c r="R30" s="251"/>
      <c r="S30" s="251"/>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customHeight="1">
      <c r="A31" s="252" t="str">
        <f>IF(Y11=0,"ซ่อนช่อง","คู่สมรสจำเลยที่ 3")</f>
        <v>คู่สมรสจำเลยที่ 3</v>
      </c>
      <c r="B31" s="252"/>
      <c r="C31" s="252"/>
      <c r="D31" s="252"/>
      <c r="E31" s="252"/>
      <c r="F31" s="252"/>
      <c r="G31" s="251" t="s">
        <v>234</v>
      </c>
      <c r="H31" s="251"/>
      <c r="I31" s="251"/>
      <c r="J31" s="251"/>
      <c r="K31" s="251"/>
      <c r="L31" s="251"/>
      <c r="M31" s="251"/>
      <c r="N31" s="251"/>
      <c r="O31" s="251"/>
      <c r="P31" s="251"/>
      <c r="Q31" s="251"/>
      <c r="R31" s="251"/>
      <c r="S31" s="251"/>
      <c r="T31" s="254" t="str">
        <f>VLOOKUP(A31,Sheet1!A11:G31,4,0)</f>
        <v>-</v>
      </c>
      <c r="U31" s="254"/>
      <c r="V31" s="254"/>
      <c r="W31" s="254"/>
      <c r="X31" s="255" t="str">
        <f>IF(OR(T31="ไม่พบ",T31="-"),"-",VLOOKUP(A31,Sheet1!A11:G31,5,0))</f>
        <v>-</v>
      </c>
      <c r="Y31" s="255"/>
      <c r="Z31" s="255"/>
      <c r="AA31" s="255"/>
      <c r="AB31" s="255"/>
      <c r="AC31" s="255"/>
      <c r="AD31" s="255"/>
      <c r="AE31" s="255"/>
      <c r="AF31" s="255"/>
      <c r="AG31" s="255"/>
      <c r="AH31" s="255"/>
      <c r="AI31" s="255"/>
      <c r="AJ31" s="255"/>
      <c r="AK31" s="138"/>
      <c r="AL31" s="138"/>
      <c r="AM31" s="138"/>
      <c r="AN31" s="138"/>
      <c r="AO31" s="138"/>
      <c r="AP31" s="138"/>
      <c r="AQ31" s="138"/>
    </row>
    <row r="32" spans="1:43" ht="21.75" customHeight="1">
      <c r="A32" s="252"/>
      <c r="B32" s="252"/>
      <c r="C32" s="252"/>
      <c r="D32" s="252"/>
      <c r="E32" s="252"/>
      <c r="F32" s="252"/>
      <c r="G32" s="251" t="s">
        <v>262</v>
      </c>
      <c r="H32" s="251"/>
      <c r="I32" s="251"/>
      <c r="J32" s="251"/>
      <c r="K32" s="251"/>
      <c r="L32" s="251"/>
      <c r="M32" s="251"/>
      <c r="N32" s="251"/>
      <c r="O32" s="251"/>
      <c r="P32" s="251"/>
      <c r="Q32" s="251"/>
      <c r="R32" s="251"/>
      <c r="S32" s="251"/>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57" t="str">
        <f>IF(F12=0,"ซ่อนช่อง","จำเลยที่ 4")</f>
        <v>ซ่อนช่อง</v>
      </c>
      <c r="B33" s="258"/>
      <c r="C33" s="258"/>
      <c r="D33" s="258"/>
      <c r="E33" s="258"/>
      <c r="F33" s="259"/>
      <c r="G33" s="251" t="s">
        <v>234</v>
      </c>
      <c r="H33" s="251"/>
      <c r="I33" s="251"/>
      <c r="J33" s="251"/>
      <c r="K33" s="251"/>
      <c r="L33" s="251"/>
      <c r="M33" s="251"/>
      <c r="N33" s="251"/>
      <c r="O33" s="251"/>
      <c r="P33" s="251"/>
      <c r="Q33" s="251"/>
      <c r="R33" s="251"/>
      <c r="S33" s="251"/>
      <c r="T33" s="254" t="e">
        <f>VLOOKUP(A33,Sheet1!A11:G31,4,0)</f>
        <v>#N/A</v>
      </c>
      <c r="U33" s="254"/>
      <c r="V33" s="254"/>
      <c r="W33" s="254"/>
      <c r="X33" s="255" t="e">
        <f>IF(OR(T33="ไม่พบ",T33="-"),"-",VLOOKUP(A33,Sheet1!A11:G31,5,0))</f>
        <v>#N/A</v>
      </c>
      <c r="Y33" s="255"/>
      <c r="Z33" s="255"/>
      <c r="AA33" s="255"/>
      <c r="AB33" s="255"/>
      <c r="AC33" s="255"/>
      <c r="AD33" s="255"/>
      <c r="AE33" s="255"/>
      <c r="AF33" s="255"/>
      <c r="AG33" s="255"/>
      <c r="AH33" s="255"/>
      <c r="AI33" s="255"/>
      <c r="AJ33" s="255"/>
      <c r="AK33" s="138"/>
      <c r="AL33" s="138"/>
      <c r="AM33" s="138"/>
      <c r="AN33" s="138"/>
      <c r="AO33" s="138"/>
      <c r="AP33" s="138"/>
      <c r="AQ33" s="138"/>
    </row>
    <row r="34" spans="1:43" ht="21.75" hidden="1" customHeight="1">
      <c r="A34" s="260"/>
      <c r="B34" s="261"/>
      <c r="C34" s="261"/>
      <c r="D34" s="261"/>
      <c r="E34" s="261"/>
      <c r="F34" s="262"/>
      <c r="G34" s="251" t="s">
        <v>262</v>
      </c>
      <c r="H34" s="251"/>
      <c r="I34" s="251"/>
      <c r="J34" s="251"/>
      <c r="K34" s="251"/>
      <c r="L34" s="251"/>
      <c r="M34" s="251"/>
      <c r="N34" s="251"/>
      <c r="O34" s="251"/>
      <c r="P34" s="251"/>
      <c r="Q34" s="251"/>
      <c r="R34" s="251"/>
      <c r="S34" s="251"/>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2" t="str">
        <f>IF(Y12=0,"ซ่อนช่อง","คู่สมรสจำเลยที่ 4")</f>
        <v>ซ่อนช่อง</v>
      </c>
      <c r="B35" s="252"/>
      <c r="C35" s="252"/>
      <c r="D35" s="252"/>
      <c r="E35" s="252"/>
      <c r="F35" s="252"/>
      <c r="G35" s="251" t="s">
        <v>234</v>
      </c>
      <c r="H35" s="251"/>
      <c r="I35" s="251"/>
      <c r="J35" s="251"/>
      <c r="K35" s="251"/>
      <c r="L35" s="251"/>
      <c r="M35" s="251"/>
      <c r="N35" s="251"/>
      <c r="O35" s="251"/>
      <c r="P35" s="251"/>
      <c r="Q35" s="251"/>
      <c r="R35" s="251"/>
      <c r="S35" s="251"/>
      <c r="T35" s="254" t="e">
        <f>VLOOKUP(A35,Sheet1!A11:G31,4,0)</f>
        <v>#N/A</v>
      </c>
      <c r="U35" s="254"/>
      <c r="V35" s="254"/>
      <c r="W35" s="254"/>
      <c r="X35" s="255" t="e">
        <f>IF(OR(T35="ไม่พบ",T35="-"),"-",VLOOKUP(A35,Sheet1!A11:G31,5,0))</f>
        <v>#N/A</v>
      </c>
      <c r="Y35" s="255"/>
      <c r="Z35" s="255"/>
      <c r="AA35" s="255"/>
      <c r="AB35" s="255"/>
      <c r="AC35" s="255"/>
      <c r="AD35" s="255"/>
      <c r="AE35" s="255"/>
      <c r="AF35" s="255"/>
      <c r="AG35" s="255"/>
      <c r="AH35" s="255"/>
      <c r="AI35" s="255"/>
      <c r="AJ35" s="255"/>
      <c r="AK35" s="138"/>
      <c r="AL35" s="138"/>
      <c r="AM35" s="138"/>
      <c r="AN35" s="138"/>
      <c r="AO35" s="138"/>
      <c r="AP35" s="138"/>
      <c r="AQ35" s="138"/>
    </row>
    <row r="36" spans="1:43" ht="21.75" hidden="1" customHeight="1">
      <c r="A36" s="252"/>
      <c r="B36" s="252"/>
      <c r="C36" s="252"/>
      <c r="D36" s="252"/>
      <c r="E36" s="252"/>
      <c r="F36" s="252"/>
      <c r="G36" s="251" t="s">
        <v>262</v>
      </c>
      <c r="H36" s="251"/>
      <c r="I36" s="251"/>
      <c r="J36" s="251"/>
      <c r="K36" s="251"/>
      <c r="L36" s="251"/>
      <c r="M36" s="251"/>
      <c r="N36" s="251"/>
      <c r="O36" s="251"/>
      <c r="P36" s="251"/>
      <c r="Q36" s="251"/>
      <c r="R36" s="251"/>
      <c r="S36" s="251"/>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2" t="str">
        <f>IF(F13=0,"ซ่อนช่อง","จำเลยที่ 5")</f>
        <v>ซ่อนช่อง</v>
      </c>
      <c r="B37" s="252"/>
      <c r="C37" s="252"/>
      <c r="D37" s="252"/>
      <c r="E37" s="252"/>
      <c r="F37" s="252"/>
      <c r="G37" s="251" t="s">
        <v>234</v>
      </c>
      <c r="H37" s="251"/>
      <c r="I37" s="251"/>
      <c r="J37" s="251"/>
      <c r="K37" s="251"/>
      <c r="L37" s="251"/>
      <c r="M37" s="251"/>
      <c r="N37" s="251"/>
      <c r="O37" s="251"/>
      <c r="P37" s="251"/>
      <c r="Q37" s="251"/>
      <c r="R37" s="251"/>
      <c r="S37" s="251"/>
      <c r="T37" s="254" t="e">
        <f>VLOOKUP(A37,Sheet1!A11:G31,4,0)</f>
        <v>#N/A</v>
      </c>
      <c r="U37" s="254"/>
      <c r="V37" s="254"/>
      <c r="W37" s="254"/>
      <c r="X37" s="255" t="e">
        <f>IF(OR(T37="ไม่พบ",T37="-"),"-",VLOOKUP(A37,Sheet1!A11:G31,5,0))</f>
        <v>#N/A</v>
      </c>
      <c r="Y37" s="255"/>
      <c r="Z37" s="255"/>
      <c r="AA37" s="255"/>
      <c r="AB37" s="255"/>
      <c r="AC37" s="255"/>
      <c r="AD37" s="255"/>
      <c r="AE37" s="255"/>
      <c r="AF37" s="255"/>
      <c r="AG37" s="255"/>
      <c r="AH37" s="255"/>
      <c r="AI37" s="255"/>
      <c r="AJ37" s="255"/>
      <c r="AK37" s="138"/>
      <c r="AL37" s="138"/>
      <c r="AM37" s="138"/>
      <c r="AN37" s="138"/>
      <c r="AO37" s="138"/>
      <c r="AP37" s="138"/>
      <c r="AQ37" s="138"/>
    </row>
    <row r="38" spans="1:43" ht="21.75" hidden="1" customHeight="1">
      <c r="A38" s="252"/>
      <c r="B38" s="252"/>
      <c r="C38" s="252"/>
      <c r="D38" s="252"/>
      <c r="E38" s="252"/>
      <c r="F38" s="252"/>
      <c r="G38" s="251" t="s">
        <v>262</v>
      </c>
      <c r="H38" s="251"/>
      <c r="I38" s="251"/>
      <c r="J38" s="251"/>
      <c r="K38" s="251"/>
      <c r="L38" s="251"/>
      <c r="M38" s="251"/>
      <c r="N38" s="251"/>
      <c r="O38" s="251"/>
      <c r="P38" s="251"/>
      <c r="Q38" s="251"/>
      <c r="R38" s="251"/>
      <c r="S38" s="251"/>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2" t="str">
        <f>IF(Y13=0,"ซ่อนช่อง","คู่สมรสจำเลยที่ 5")</f>
        <v>ซ่อนช่อง</v>
      </c>
      <c r="B39" s="252"/>
      <c r="C39" s="252"/>
      <c r="D39" s="252"/>
      <c r="E39" s="252"/>
      <c r="F39" s="252"/>
      <c r="G39" s="251" t="s">
        <v>234</v>
      </c>
      <c r="H39" s="251"/>
      <c r="I39" s="251"/>
      <c r="J39" s="251"/>
      <c r="K39" s="251"/>
      <c r="L39" s="251"/>
      <c r="M39" s="251"/>
      <c r="N39" s="251"/>
      <c r="O39" s="251"/>
      <c r="P39" s="251"/>
      <c r="Q39" s="251"/>
      <c r="R39" s="251"/>
      <c r="S39" s="251"/>
      <c r="T39" s="254" t="e">
        <f>VLOOKUP(A39,Sheet1!A11:G31,4,0)</f>
        <v>#N/A</v>
      </c>
      <c r="U39" s="254"/>
      <c r="V39" s="254"/>
      <c r="W39" s="254"/>
      <c r="X39" s="255" t="e">
        <f>IF(OR(T39="ไม่พบ",T39="-"),"-",VLOOKUP(A39,Sheet1!A11:G31,5,0))</f>
        <v>#N/A</v>
      </c>
      <c r="Y39" s="255"/>
      <c r="Z39" s="255"/>
      <c r="AA39" s="255"/>
      <c r="AB39" s="255"/>
      <c r="AC39" s="255"/>
      <c r="AD39" s="255"/>
      <c r="AE39" s="255"/>
      <c r="AF39" s="255"/>
      <c r="AG39" s="255"/>
      <c r="AH39" s="255"/>
      <c r="AI39" s="255"/>
      <c r="AJ39" s="255"/>
      <c r="AK39" s="138"/>
      <c r="AL39" s="138"/>
      <c r="AM39" s="138"/>
      <c r="AN39" s="138"/>
      <c r="AO39" s="138"/>
      <c r="AP39" s="138"/>
      <c r="AQ39" s="138"/>
    </row>
    <row r="40" spans="1:43" ht="21.75" hidden="1" customHeight="1">
      <c r="A40" s="252"/>
      <c r="B40" s="252"/>
      <c r="C40" s="252"/>
      <c r="D40" s="252"/>
      <c r="E40" s="252"/>
      <c r="F40" s="252"/>
      <c r="G40" s="251" t="s">
        <v>262</v>
      </c>
      <c r="H40" s="251"/>
      <c r="I40" s="251"/>
      <c r="J40" s="251"/>
      <c r="K40" s="251"/>
      <c r="L40" s="251"/>
      <c r="M40" s="251"/>
      <c r="N40" s="251"/>
      <c r="O40" s="251"/>
      <c r="P40" s="251"/>
      <c r="Q40" s="251"/>
      <c r="R40" s="251"/>
      <c r="S40" s="251"/>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2" t="str">
        <f>IF(F14=0,"ซ่อนช่อง","จำเลยที่ 6")</f>
        <v>ซ่อนช่อง</v>
      </c>
      <c r="B41" s="252"/>
      <c r="C41" s="252"/>
      <c r="D41" s="252"/>
      <c r="E41" s="252"/>
      <c r="F41" s="252"/>
      <c r="G41" s="251" t="s">
        <v>234</v>
      </c>
      <c r="H41" s="251"/>
      <c r="I41" s="251"/>
      <c r="J41" s="251"/>
      <c r="K41" s="251"/>
      <c r="L41" s="251"/>
      <c r="M41" s="251"/>
      <c r="N41" s="251"/>
      <c r="O41" s="251"/>
      <c r="P41" s="251"/>
      <c r="Q41" s="251"/>
      <c r="R41" s="251"/>
      <c r="S41" s="251"/>
      <c r="T41" s="254" t="e">
        <f>VLOOKUP(A41,Sheet1!A11:G31,4,0)</f>
        <v>#N/A</v>
      </c>
      <c r="U41" s="254"/>
      <c r="V41" s="254"/>
      <c r="W41" s="254"/>
      <c r="X41" s="255" t="e">
        <f>IF(OR(T41="ไม่พบ",T41="-"),"-",VLOOKUP(A41,Sheet1!A11:G31,5,0))</f>
        <v>#N/A</v>
      </c>
      <c r="Y41" s="255"/>
      <c r="Z41" s="255"/>
      <c r="AA41" s="255"/>
      <c r="AB41" s="255"/>
      <c r="AC41" s="255"/>
      <c r="AD41" s="255"/>
      <c r="AE41" s="255"/>
      <c r="AF41" s="255"/>
      <c r="AG41" s="255"/>
      <c r="AH41" s="255"/>
      <c r="AI41" s="255"/>
      <c r="AJ41" s="255"/>
      <c r="AK41" s="138"/>
      <c r="AL41" s="138"/>
      <c r="AM41" s="138"/>
      <c r="AN41" s="138"/>
      <c r="AO41" s="138"/>
      <c r="AP41" s="138"/>
      <c r="AQ41" s="138"/>
    </row>
    <row r="42" spans="1:43" ht="21.75" hidden="1" customHeight="1">
      <c r="A42" s="252"/>
      <c r="B42" s="252"/>
      <c r="C42" s="252"/>
      <c r="D42" s="252"/>
      <c r="E42" s="252"/>
      <c r="F42" s="252"/>
      <c r="G42" s="251" t="s">
        <v>262</v>
      </c>
      <c r="H42" s="251"/>
      <c r="I42" s="251"/>
      <c r="J42" s="251"/>
      <c r="K42" s="251"/>
      <c r="L42" s="251"/>
      <c r="M42" s="251"/>
      <c r="N42" s="251"/>
      <c r="O42" s="251"/>
      <c r="P42" s="251"/>
      <c r="Q42" s="251"/>
      <c r="R42" s="251"/>
      <c r="S42" s="251"/>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2" t="str">
        <f>IF(Y14=0,"ซ่อนช่อง","คู่สมรสจำเลยที่ 6")</f>
        <v>ซ่อนช่อง</v>
      </c>
      <c r="B43" s="252"/>
      <c r="C43" s="252"/>
      <c r="D43" s="252"/>
      <c r="E43" s="252"/>
      <c r="F43" s="252"/>
      <c r="G43" s="251" t="s">
        <v>234</v>
      </c>
      <c r="H43" s="251"/>
      <c r="I43" s="251"/>
      <c r="J43" s="251"/>
      <c r="K43" s="251"/>
      <c r="L43" s="251"/>
      <c r="M43" s="251"/>
      <c r="N43" s="251"/>
      <c r="O43" s="251"/>
      <c r="P43" s="251"/>
      <c r="Q43" s="251"/>
      <c r="R43" s="251"/>
      <c r="S43" s="251"/>
      <c r="T43" s="254" t="e">
        <f>VLOOKUP(A43,Sheet1!A11:G31,4,0)</f>
        <v>#N/A</v>
      </c>
      <c r="U43" s="254"/>
      <c r="V43" s="254"/>
      <c r="W43" s="254"/>
      <c r="X43" s="255" t="e">
        <f>IF(OR(T43="ไม่พบ",T43="-"),"-",VLOOKUP(A43,Sheet1!A11:G31,5,0))</f>
        <v>#N/A</v>
      </c>
      <c r="Y43" s="255"/>
      <c r="Z43" s="255"/>
      <c r="AA43" s="255"/>
      <c r="AB43" s="255"/>
      <c r="AC43" s="255"/>
      <c r="AD43" s="255"/>
      <c r="AE43" s="255"/>
      <c r="AF43" s="255"/>
      <c r="AG43" s="255"/>
      <c r="AH43" s="255"/>
      <c r="AI43" s="255"/>
      <c r="AJ43" s="255"/>
      <c r="AK43" s="138"/>
      <c r="AL43" s="138"/>
      <c r="AM43" s="138"/>
      <c r="AN43" s="138"/>
      <c r="AO43" s="138"/>
      <c r="AP43" s="138"/>
      <c r="AQ43" s="138"/>
    </row>
    <row r="44" spans="1:43" ht="21.75" hidden="1" customHeight="1">
      <c r="A44" s="252"/>
      <c r="B44" s="252"/>
      <c r="C44" s="252"/>
      <c r="D44" s="252"/>
      <c r="E44" s="252"/>
      <c r="F44" s="252"/>
      <c r="G44" s="251" t="s">
        <v>262</v>
      </c>
      <c r="H44" s="251"/>
      <c r="I44" s="251"/>
      <c r="J44" s="251"/>
      <c r="K44" s="251"/>
      <c r="L44" s="251"/>
      <c r="M44" s="251"/>
      <c r="N44" s="251"/>
      <c r="O44" s="251"/>
      <c r="P44" s="251"/>
      <c r="Q44" s="251"/>
      <c r="R44" s="251"/>
      <c r="S44" s="251"/>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2" t="str">
        <f>IF(F15=0,"ซ่อนช่อง","จำเลยที่ 7")</f>
        <v>ซ่อนช่อง</v>
      </c>
      <c r="B45" s="252"/>
      <c r="C45" s="252"/>
      <c r="D45" s="252"/>
      <c r="E45" s="252"/>
      <c r="F45" s="252"/>
      <c r="G45" s="251" t="s">
        <v>234</v>
      </c>
      <c r="H45" s="251"/>
      <c r="I45" s="251"/>
      <c r="J45" s="251"/>
      <c r="K45" s="251"/>
      <c r="L45" s="251"/>
      <c r="M45" s="251"/>
      <c r="N45" s="251"/>
      <c r="O45" s="251"/>
      <c r="P45" s="251"/>
      <c r="Q45" s="251"/>
      <c r="R45" s="251"/>
      <c r="S45" s="251"/>
      <c r="T45" s="254" t="e">
        <f>VLOOKUP(A45,Sheet1!A11:G31,4,0)</f>
        <v>#N/A</v>
      </c>
      <c r="U45" s="254"/>
      <c r="V45" s="254"/>
      <c r="W45" s="254"/>
      <c r="X45" s="255" t="e">
        <f>IF(OR(T45="ไม่พบ",T45="-"),"-",VLOOKUP(A45,Sheet1!A11:G31,5,0))</f>
        <v>#N/A</v>
      </c>
      <c r="Y45" s="255"/>
      <c r="Z45" s="255"/>
      <c r="AA45" s="255"/>
      <c r="AB45" s="255"/>
      <c r="AC45" s="255"/>
      <c r="AD45" s="255"/>
      <c r="AE45" s="255"/>
      <c r="AF45" s="255"/>
      <c r="AG45" s="255"/>
      <c r="AH45" s="255"/>
      <c r="AI45" s="255"/>
      <c r="AJ45" s="255"/>
      <c r="AK45" s="138"/>
      <c r="AL45" s="138"/>
      <c r="AM45" s="138"/>
      <c r="AN45" s="138"/>
      <c r="AO45" s="138"/>
      <c r="AP45" s="138"/>
      <c r="AQ45" s="138"/>
    </row>
    <row r="46" spans="1:43" ht="21.75" hidden="1" customHeight="1">
      <c r="A46" s="252"/>
      <c r="B46" s="252"/>
      <c r="C46" s="252"/>
      <c r="D46" s="252"/>
      <c r="E46" s="252"/>
      <c r="F46" s="252"/>
      <c r="G46" s="251" t="s">
        <v>262</v>
      </c>
      <c r="H46" s="251"/>
      <c r="I46" s="251"/>
      <c r="J46" s="251"/>
      <c r="K46" s="251"/>
      <c r="L46" s="251"/>
      <c r="M46" s="251"/>
      <c r="N46" s="251"/>
      <c r="O46" s="251"/>
      <c r="P46" s="251"/>
      <c r="Q46" s="251"/>
      <c r="R46" s="251"/>
      <c r="S46" s="251"/>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2" t="str">
        <f>IF(Y15=0,"ซ่อนช่อง","คู่สมรสจำเลยที่ 7")</f>
        <v>ซ่อนช่อง</v>
      </c>
      <c r="B47" s="252"/>
      <c r="C47" s="252"/>
      <c r="D47" s="252"/>
      <c r="E47" s="252"/>
      <c r="F47" s="252"/>
      <c r="G47" s="251" t="s">
        <v>234</v>
      </c>
      <c r="H47" s="251"/>
      <c r="I47" s="251"/>
      <c r="J47" s="251"/>
      <c r="K47" s="251"/>
      <c r="L47" s="251"/>
      <c r="M47" s="251"/>
      <c r="N47" s="251"/>
      <c r="O47" s="251"/>
      <c r="P47" s="251"/>
      <c r="Q47" s="251"/>
      <c r="R47" s="251"/>
      <c r="S47" s="251"/>
      <c r="T47" s="254" t="e">
        <f>VLOOKUP(A47,Sheet1!A11:G31,4,0)</f>
        <v>#N/A</v>
      </c>
      <c r="U47" s="254"/>
      <c r="V47" s="254"/>
      <c r="W47" s="254"/>
      <c r="X47" s="255" t="e">
        <f>IF(OR(T47="ไม่พบ",T47="-"),"-",VLOOKUP(A47,Sheet1!A11:G31,5,0))</f>
        <v>#N/A</v>
      </c>
      <c r="Y47" s="255"/>
      <c r="Z47" s="255"/>
      <c r="AA47" s="255"/>
      <c r="AB47" s="255"/>
      <c r="AC47" s="255"/>
      <c r="AD47" s="255"/>
      <c r="AE47" s="255"/>
      <c r="AF47" s="255"/>
      <c r="AG47" s="255"/>
      <c r="AH47" s="255"/>
      <c r="AI47" s="255"/>
      <c r="AJ47" s="255"/>
      <c r="AK47" s="138"/>
      <c r="AL47" s="138"/>
      <c r="AM47" s="138"/>
      <c r="AN47" s="138"/>
      <c r="AO47" s="138"/>
      <c r="AP47" s="138"/>
      <c r="AQ47" s="138"/>
    </row>
    <row r="48" spans="1:43" ht="21.75" hidden="1" customHeight="1">
      <c r="A48" s="252"/>
      <c r="B48" s="252"/>
      <c r="C48" s="252"/>
      <c r="D48" s="252"/>
      <c r="E48" s="252"/>
      <c r="F48" s="252"/>
      <c r="G48" s="251" t="s">
        <v>262</v>
      </c>
      <c r="H48" s="251"/>
      <c r="I48" s="251"/>
      <c r="J48" s="251"/>
      <c r="K48" s="251"/>
      <c r="L48" s="251"/>
      <c r="M48" s="251"/>
      <c r="N48" s="251"/>
      <c r="O48" s="251"/>
      <c r="P48" s="251"/>
      <c r="Q48" s="251"/>
      <c r="R48" s="251"/>
      <c r="S48" s="251"/>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2" t="str">
        <f>IF(F16=0,"ซ่อนช่อง","จำเลยที่ 8")</f>
        <v>ซ่อนช่อง</v>
      </c>
      <c r="B49" s="252"/>
      <c r="C49" s="252"/>
      <c r="D49" s="252"/>
      <c r="E49" s="252"/>
      <c r="F49" s="252"/>
      <c r="G49" s="251" t="s">
        <v>234</v>
      </c>
      <c r="H49" s="251"/>
      <c r="I49" s="251"/>
      <c r="J49" s="251"/>
      <c r="K49" s="251"/>
      <c r="L49" s="251"/>
      <c r="M49" s="251"/>
      <c r="N49" s="251"/>
      <c r="O49" s="251"/>
      <c r="P49" s="251"/>
      <c r="Q49" s="251"/>
      <c r="R49" s="251"/>
      <c r="S49" s="251"/>
      <c r="T49" s="254" t="e">
        <f>VLOOKUP(A49,Sheet1!A11:G31,4,0)</f>
        <v>#N/A</v>
      </c>
      <c r="U49" s="254"/>
      <c r="V49" s="254"/>
      <c r="W49" s="254"/>
      <c r="X49" s="255" t="e">
        <f>IF(OR(T49="ไม่พบ",T49="-"),"-",VLOOKUP(A49,Sheet1!A11:G31,5,0))</f>
        <v>#N/A</v>
      </c>
      <c r="Y49" s="255"/>
      <c r="Z49" s="255"/>
      <c r="AA49" s="255"/>
      <c r="AB49" s="255"/>
      <c r="AC49" s="255"/>
      <c r="AD49" s="255"/>
      <c r="AE49" s="255"/>
      <c r="AF49" s="255"/>
      <c r="AG49" s="255"/>
      <c r="AH49" s="255"/>
      <c r="AI49" s="255"/>
      <c r="AJ49" s="255"/>
      <c r="AK49" s="138"/>
      <c r="AL49" s="138"/>
      <c r="AM49" s="138"/>
      <c r="AN49" s="138"/>
      <c r="AO49" s="138"/>
      <c r="AP49" s="138"/>
      <c r="AQ49" s="138"/>
    </row>
    <row r="50" spans="1:43" ht="21.75" hidden="1" customHeight="1">
      <c r="A50" s="252"/>
      <c r="B50" s="252"/>
      <c r="C50" s="252"/>
      <c r="D50" s="252"/>
      <c r="E50" s="252"/>
      <c r="F50" s="252"/>
      <c r="G50" s="251" t="s">
        <v>262</v>
      </c>
      <c r="H50" s="251"/>
      <c r="I50" s="251"/>
      <c r="J50" s="251"/>
      <c r="K50" s="251"/>
      <c r="L50" s="251"/>
      <c r="M50" s="251"/>
      <c r="N50" s="251"/>
      <c r="O50" s="251"/>
      <c r="P50" s="251"/>
      <c r="Q50" s="251"/>
      <c r="R50" s="251"/>
      <c r="S50" s="251"/>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2" t="str">
        <f>IF(Y16=0,"ซ่อนช่อง","คู่สมรสจำเลยที่ 8")</f>
        <v>ซ่อนช่อง</v>
      </c>
      <c r="B51" s="252"/>
      <c r="C51" s="252"/>
      <c r="D51" s="252"/>
      <c r="E51" s="252"/>
      <c r="F51" s="252"/>
      <c r="G51" s="251" t="s">
        <v>234</v>
      </c>
      <c r="H51" s="251"/>
      <c r="I51" s="251"/>
      <c r="J51" s="251"/>
      <c r="K51" s="251"/>
      <c r="L51" s="251"/>
      <c r="M51" s="251"/>
      <c r="N51" s="251"/>
      <c r="O51" s="251"/>
      <c r="P51" s="251"/>
      <c r="Q51" s="251"/>
      <c r="R51" s="251"/>
      <c r="S51" s="251"/>
      <c r="T51" s="254" t="e">
        <f>VLOOKUP(A51,Sheet1!A11:G31,4,0)</f>
        <v>#N/A</v>
      </c>
      <c r="U51" s="254"/>
      <c r="V51" s="254"/>
      <c r="W51" s="254"/>
      <c r="X51" s="255" t="e">
        <f>IF(OR(T51="ไม่พบ",T51="-"),"-",VLOOKUP(A51,Sheet1!A11:G31,5,0))</f>
        <v>#N/A</v>
      </c>
      <c r="Y51" s="255"/>
      <c r="Z51" s="255"/>
      <c r="AA51" s="255"/>
      <c r="AB51" s="255"/>
      <c r="AC51" s="255"/>
      <c r="AD51" s="255"/>
      <c r="AE51" s="255"/>
      <c r="AF51" s="255"/>
      <c r="AG51" s="255"/>
      <c r="AH51" s="255"/>
      <c r="AI51" s="255"/>
      <c r="AJ51" s="255"/>
      <c r="AK51" s="138"/>
      <c r="AL51" s="138"/>
      <c r="AM51" s="138"/>
      <c r="AN51" s="138"/>
      <c r="AO51" s="138"/>
      <c r="AP51" s="138"/>
      <c r="AQ51" s="138"/>
    </row>
    <row r="52" spans="1:43" ht="21.75" hidden="1" customHeight="1">
      <c r="A52" s="252"/>
      <c r="B52" s="252"/>
      <c r="C52" s="252"/>
      <c r="D52" s="252"/>
      <c r="E52" s="252"/>
      <c r="F52" s="252"/>
      <c r="G52" s="251" t="s">
        <v>262</v>
      </c>
      <c r="H52" s="251"/>
      <c r="I52" s="251"/>
      <c r="J52" s="251"/>
      <c r="K52" s="251"/>
      <c r="L52" s="251"/>
      <c r="M52" s="251"/>
      <c r="N52" s="251"/>
      <c r="O52" s="251"/>
      <c r="P52" s="251"/>
      <c r="Q52" s="251"/>
      <c r="R52" s="251"/>
      <c r="S52" s="251"/>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2" t="str">
        <f>IF(F17=0,"ซ่อนช่อง","จำเลยที่ 9")</f>
        <v>ซ่อนช่อง</v>
      </c>
      <c r="B53" s="252"/>
      <c r="C53" s="252"/>
      <c r="D53" s="252"/>
      <c r="E53" s="252"/>
      <c r="F53" s="252"/>
      <c r="G53" s="251" t="s">
        <v>234</v>
      </c>
      <c r="H53" s="251"/>
      <c r="I53" s="251"/>
      <c r="J53" s="251"/>
      <c r="K53" s="251"/>
      <c r="L53" s="251"/>
      <c r="M53" s="251"/>
      <c r="N53" s="251"/>
      <c r="O53" s="251"/>
      <c r="P53" s="251"/>
      <c r="Q53" s="251"/>
      <c r="R53" s="251"/>
      <c r="S53" s="251"/>
      <c r="T53" s="252" t="e">
        <f>VLOOKUP(A53,Sheet1!A11:G31,4,0)</f>
        <v>#N/A</v>
      </c>
      <c r="U53" s="252"/>
      <c r="V53" s="252"/>
      <c r="W53" s="252"/>
      <c r="X53" s="253" t="e">
        <f>VLOOKUP(A53,Sheet1!A11:G31,5,0)</f>
        <v>#N/A</v>
      </c>
      <c r="Y53" s="253"/>
      <c r="Z53" s="253"/>
      <c r="AA53" s="253"/>
      <c r="AB53" s="253"/>
      <c r="AC53" s="253"/>
      <c r="AD53" s="253"/>
      <c r="AE53" s="253"/>
      <c r="AF53" s="253"/>
      <c r="AG53" s="253"/>
      <c r="AH53" s="253"/>
      <c r="AI53" s="253"/>
      <c r="AJ53" s="253"/>
      <c r="AK53" s="138"/>
      <c r="AL53" s="138"/>
      <c r="AM53" s="138"/>
      <c r="AN53" s="138"/>
      <c r="AO53" s="138"/>
      <c r="AP53" s="138"/>
      <c r="AQ53" s="138"/>
    </row>
    <row r="54" spans="1:43" ht="21.75" hidden="1" customHeight="1">
      <c r="A54" s="252"/>
      <c r="B54" s="252"/>
      <c r="C54" s="252"/>
      <c r="D54" s="252"/>
      <c r="E54" s="252"/>
      <c r="F54" s="252"/>
      <c r="G54" s="251" t="s">
        <v>262</v>
      </c>
      <c r="H54" s="251"/>
      <c r="I54" s="251"/>
      <c r="J54" s="251"/>
      <c r="K54" s="251"/>
      <c r="L54" s="251"/>
      <c r="M54" s="251"/>
      <c r="N54" s="251"/>
      <c r="O54" s="251"/>
      <c r="P54" s="251"/>
      <c r="Q54" s="251"/>
      <c r="R54" s="251"/>
      <c r="S54" s="251"/>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2" t="str">
        <f>IF(Y17=0,"ซ่อนช่อง","คู่สมรสจำเลยที่ 9")</f>
        <v>ซ่อนช่อง</v>
      </c>
      <c r="B55" s="252"/>
      <c r="C55" s="252"/>
      <c r="D55" s="252"/>
      <c r="E55" s="252"/>
      <c r="F55" s="252"/>
      <c r="G55" s="251" t="s">
        <v>234</v>
      </c>
      <c r="H55" s="251"/>
      <c r="I55" s="251"/>
      <c r="J55" s="251"/>
      <c r="K55" s="251"/>
      <c r="L55" s="251"/>
      <c r="M55" s="251"/>
      <c r="N55" s="251"/>
      <c r="O55" s="251"/>
      <c r="P55" s="251"/>
      <c r="Q55" s="251"/>
      <c r="R55" s="251"/>
      <c r="S55" s="251"/>
      <c r="T55" s="252" t="e">
        <f>VLOOKUP(A55,Sheet1!A11:G31,4,0)</f>
        <v>#N/A</v>
      </c>
      <c r="U55" s="252"/>
      <c r="V55" s="252"/>
      <c r="W55" s="252"/>
      <c r="X55" s="253" t="e">
        <f>VLOOKUP(A55,Sheet1!A11:G31,5,0)</f>
        <v>#N/A</v>
      </c>
      <c r="Y55" s="253"/>
      <c r="Z55" s="253"/>
      <c r="AA55" s="253"/>
      <c r="AB55" s="253"/>
      <c r="AC55" s="253"/>
      <c r="AD55" s="253"/>
      <c r="AE55" s="253"/>
      <c r="AF55" s="253"/>
      <c r="AG55" s="253"/>
      <c r="AH55" s="253"/>
      <c r="AI55" s="253"/>
      <c r="AJ55" s="253"/>
      <c r="AK55" s="138"/>
      <c r="AL55" s="138"/>
      <c r="AM55" s="138"/>
      <c r="AN55" s="138"/>
      <c r="AO55" s="138"/>
      <c r="AP55" s="138"/>
      <c r="AQ55" s="138"/>
    </row>
    <row r="56" spans="1:43" ht="21.75" hidden="1" customHeight="1">
      <c r="A56" s="252"/>
      <c r="B56" s="252"/>
      <c r="C56" s="252"/>
      <c r="D56" s="252"/>
      <c r="E56" s="252"/>
      <c r="F56" s="252"/>
      <c r="G56" s="251" t="s">
        <v>262</v>
      </c>
      <c r="H56" s="251"/>
      <c r="I56" s="251"/>
      <c r="J56" s="251"/>
      <c r="K56" s="251"/>
      <c r="L56" s="251"/>
      <c r="M56" s="251"/>
      <c r="N56" s="251"/>
      <c r="O56" s="251"/>
      <c r="P56" s="251"/>
      <c r="Q56" s="251"/>
      <c r="R56" s="251"/>
      <c r="S56" s="251"/>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2" t="str">
        <f>IF(F18=0,"ซ่อนช่อง","จำเลยที่ 10")</f>
        <v>ซ่อนช่อง</v>
      </c>
      <c r="B57" s="252"/>
      <c r="C57" s="252"/>
      <c r="D57" s="252"/>
      <c r="E57" s="252"/>
      <c r="F57" s="252"/>
      <c r="G57" s="251" t="s">
        <v>234</v>
      </c>
      <c r="H57" s="251"/>
      <c r="I57" s="251"/>
      <c r="J57" s="251"/>
      <c r="K57" s="251"/>
      <c r="L57" s="251"/>
      <c r="M57" s="251"/>
      <c r="N57" s="251"/>
      <c r="O57" s="251"/>
      <c r="P57" s="251"/>
      <c r="Q57" s="251"/>
      <c r="R57" s="251"/>
      <c r="S57" s="251"/>
      <c r="T57" s="252" t="e">
        <f>VLOOKUP(A57,Sheet1!A11:G31,4,0)</f>
        <v>#N/A</v>
      </c>
      <c r="U57" s="252"/>
      <c r="V57" s="252"/>
      <c r="W57" s="252"/>
      <c r="X57" s="253" t="e">
        <f>VLOOKUP(A57,Sheet1!A11:G31,5,0)</f>
        <v>#N/A</v>
      </c>
      <c r="Y57" s="253"/>
      <c r="Z57" s="253"/>
      <c r="AA57" s="253"/>
      <c r="AB57" s="253"/>
      <c r="AC57" s="253"/>
      <c r="AD57" s="253"/>
      <c r="AE57" s="253"/>
      <c r="AF57" s="253"/>
      <c r="AG57" s="253"/>
      <c r="AH57" s="253"/>
      <c r="AI57" s="253"/>
      <c r="AJ57" s="253"/>
      <c r="AK57" s="138"/>
      <c r="AL57" s="138"/>
      <c r="AM57" s="138"/>
      <c r="AN57" s="138"/>
      <c r="AO57" s="138"/>
      <c r="AP57" s="138"/>
      <c r="AQ57" s="138"/>
    </row>
    <row r="58" spans="1:43" ht="21.75" hidden="1" customHeight="1">
      <c r="A58" s="252"/>
      <c r="B58" s="252"/>
      <c r="C58" s="252"/>
      <c r="D58" s="252"/>
      <c r="E58" s="252"/>
      <c r="F58" s="252"/>
      <c r="G58" s="251" t="s">
        <v>262</v>
      </c>
      <c r="H58" s="251"/>
      <c r="I58" s="251"/>
      <c r="J58" s="251"/>
      <c r="K58" s="251"/>
      <c r="L58" s="251"/>
      <c r="M58" s="251"/>
      <c r="N58" s="251"/>
      <c r="O58" s="251"/>
      <c r="P58" s="251"/>
      <c r="Q58" s="251"/>
      <c r="R58" s="251"/>
      <c r="S58" s="251"/>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2" t="str">
        <f>IF(Y18=0,"ซ่อนช่อง","คู่สมรสจำเลยที่ 10")</f>
        <v>ซ่อนช่อง</v>
      </c>
      <c r="B59" s="252"/>
      <c r="C59" s="252"/>
      <c r="D59" s="252"/>
      <c r="E59" s="252"/>
      <c r="F59" s="252"/>
      <c r="G59" s="251" t="s">
        <v>234</v>
      </c>
      <c r="H59" s="251"/>
      <c r="I59" s="251"/>
      <c r="J59" s="251"/>
      <c r="K59" s="251"/>
      <c r="L59" s="251"/>
      <c r="M59" s="251"/>
      <c r="N59" s="251"/>
      <c r="O59" s="251"/>
      <c r="P59" s="251"/>
      <c r="Q59" s="251"/>
      <c r="R59" s="251"/>
      <c r="S59" s="251"/>
      <c r="T59" s="252" t="e">
        <f>VLOOKUP(A59,Sheet1!A11:G31,4,0)</f>
        <v>#N/A</v>
      </c>
      <c r="U59" s="252"/>
      <c r="V59" s="252"/>
      <c r="W59" s="252"/>
      <c r="X59" s="253" t="e">
        <f>VLOOKUP(A59,Sheet1!A11:G31,5,0)</f>
        <v>#N/A</v>
      </c>
      <c r="Y59" s="253"/>
      <c r="Z59" s="253"/>
      <c r="AA59" s="253"/>
      <c r="AB59" s="253"/>
      <c r="AC59" s="253"/>
      <c r="AD59" s="253"/>
      <c r="AE59" s="253"/>
      <c r="AF59" s="253"/>
      <c r="AG59" s="253"/>
      <c r="AH59" s="253"/>
      <c r="AI59" s="253"/>
      <c r="AJ59" s="253"/>
      <c r="AK59" s="138"/>
      <c r="AL59" s="138"/>
      <c r="AM59" s="138"/>
      <c r="AN59" s="138"/>
      <c r="AO59" s="138"/>
      <c r="AP59" s="138"/>
      <c r="AQ59" s="138"/>
    </row>
    <row r="60" spans="1:43" ht="21.6" hidden="1" customHeight="1">
      <c r="A60" s="252"/>
      <c r="B60" s="252"/>
      <c r="C60" s="252"/>
      <c r="D60" s="252"/>
      <c r="E60" s="252"/>
      <c r="F60" s="252"/>
      <c r="G60" s="251" t="s">
        <v>262</v>
      </c>
      <c r="H60" s="251"/>
      <c r="I60" s="251"/>
      <c r="J60" s="251"/>
      <c r="K60" s="251"/>
      <c r="L60" s="251"/>
      <c r="M60" s="251"/>
      <c r="N60" s="251"/>
      <c r="O60" s="251"/>
      <c r="P60" s="251"/>
      <c r="Q60" s="251"/>
      <c r="R60" s="251"/>
      <c r="S60" s="251"/>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63" t="str">
        <f>IF(Sheet1!B33&lt;&gt;"","เห็นควรยึด","")</f>
        <v/>
      </c>
      <c r="G62" s="263"/>
      <c r="H62" s="263"/>
      <c r="I62" s="263"/>
      <c r="J62" s="263"/>
      <c r="K62" s="263"/>
      <c r="L62" s="263"/>
      <c r="M62" s="263"/>
      <c r="N62" s="263"/>
      <c r="O62" s="263"/>
      <c r="P62" s="263"/>
      <c r="Q62" s="263"/>
      <c r="R62" s="263"/>
      <c r="S62" s="263"/>
      <c r="T62" s="263"/>
      <c r="U62" s="263"/>
      <c r="V62" s="263"/>
      <c r="W62" s="263"/>
      <c r="X62" s="263"/>
      <c r="Y62" s="263"/>
      <c r="Z62" s="263"/>
      <c r="AA62" s="263"/>
      <c r="AB62" s="263"/>
      <c r="AC62" s="263"/>
      <c r="AD62" s="263"/>
      <c r="AE62" s="263"/>
      <c r="AF62" s="263"/>
      <c r="AG62" s="263"/>
      <c r="AH62" s="263"/>
      <c r="AI62" s="263"/>
      <c r="AJ62" s="138"/>
      <c r="AK62" s="138"/>
      <c r="AL62" s="138"/>
      <c r="AM62" s="138"/>
      <c r="AN62" s="138"/>
      <c r="AO62" s="138"/>
      <c r="AP62" s="138"/>
      <c r="AQ62" s="138"/>
    </row>
    <row r="63" spans="1:43">
      <c r="A63" s="19"/>
      <c r="B63" s="137"/>
      <c r="F63" s="263" t="str">
        <f>IF(Sheet1!B33&lt;&gt;"",Sheet1!B33,"")</f>
        <v/>
      </c>
      <c r="G63" s="263"/>
      <c r="H63" s="263"/>
      <c r="I63" s="263"/>
      <c r="J63" s="263"/>
      <c r="K63" s="263"/>
      <c r="L63" s="263"/>
      <c r="M63" s="263"/>
      <c r="N63" s="263"/>
      <c r="O63" s="263"/>
      <c r="P63" s="263"/>
      <c r="Q63" s="263"/>
      <c r="R63" s="263"/>
      <c r="S63" s="263"/>
      <c r="T63" s="263"/>
      <c r="U63" s="263"/>
      <c r="V63" s="263"/>
      <c r="W63" s="263"/>
      <c r="X63" s="263"/>
      <c r="Y63" s="263"/>
      <c r="Z63" s="263"/>
      <c r="AA63" s="263"/>
      <c r="AB63" s="263"/>
      <c r="AC63" s="263"/>
      <c r="AD63" s="263"/>
      <c r="AE63" s="263"/>
      <c r="AF63" s="263"/>
      <c r="AG63" s="263"/>
      <c r="AH63" s="263"/>
      <c r="AI63" s="263"/>
      <c r="AJ63" s="138"/>
      <c r="AK63" s="138"/>
      <c r="AL63" s="138"/>
      <c r="AM63" s="138"/>
      <c r="AN63" s="138"/>
      <c r="AO63" s="138"/>
      <c r="AP63" s="138"/>
      <c r="AQ63" s="138"/>
    </row>
    <row r="64" spans="1:43">
      <c r="A64" s="19"/>
      <c r="B64" s="137"/>
      <c r="F64" s="263" t="str">
        <f>IF(Sheet1!B33&lt;&gt;"",CONCATENATE(Sheet1!D33,"  ",IF(Sheet1!E33="ไม่พบ",Sheet1!E33,CONCATENATE(TEXT(Sheet1!E33,"#,##")," บาท ไม่รวมสิ่งปลูกสร้าง"))),"")</f>
        <v/>
      </c>
      <c r="G64" s="263"/>
      <c r="H64" s="263"/>
      <c r="I64" s="263"/>
      <c r="J64" s="263"/>
      <c r="K64" s="263"/>
      <c r="L64" s="263"/>
      <c r="M64" s="263"/>
      <c r="N64" s="263"/>
      <c r="O64" s="263"/>
      <c r="P64" s="263"/>
      <c r="Q64" s="263"/>
      <c r="R64" s="263"/>
      <c r="S64" s="263"/>
      <c r="T64" s="263"/>
      <c r="U64" s="263"/>
      <c r="V64" s="263"/>
      <c r="W64" s="263"/>
      <c r="X64" s="263"/>
      <c r="Y64" s="263"/>
      <c r="Z64" s="263"/>
      <c r="AA64" s="263"/>
      <c r="AB64" s="263"/>
      <c r="AC64" s="263"/>
      <c r="AD64" s="263"/>
      <c r="AE64" s="263"/>
      <c r="AF64" s="263"/>
      <c r="AG64" s="263"/>
      <c r="AH64" s="263"/>
      <c r="AI64" s="263"/>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F18:R18"/>
    <mergeCell ref="Y18:AJ18"/>
    <mergeCell ref="A23:F24"/>
    <mergeCell ref="G23:S23"/>
    <mergeCell ref="T23:W23"/>
    <mergeCell ref="X23:AJ23"/>
    <mergeCell ref="G24:S24"/>
    <mergeCell ref="A25:F26"/>
    <mergeCell ref="G25:S25"/>
    <mergeCell ref="T25:W25"/>
    <mergeCell ref="X25:AJ25"/>
    <mergeCell ref="G26:S26"/>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tabSelected="1" view="pageLayout" zoomScaleNormal="100" workbookViewId="0">
      <selection activeCell="AF8" sqref="AF8:AI8"/>
    </sheetView>
  </sheetViews>
  <sheetFormatPr defaultColWidth="8.875" defaultRowHeight="21.75"/>
  <cols>
    <col min="1" max="44" width="2" style="2" customWidth="1"/>
    <col min="45" max="45" width="12.125" style="2" bestFit="1" customWidth="1"/>
    <col min="46" max="46" width="17" style="2" customWidth="1"/>
    <col min="47" max="16384" width="8.875" style="2"/>
  </cols>
  <sheetData>
    <row r="1" spans="1:48" ht="66" customHeight="1">
      <c r="S1" s="280"/>
      <c r="T1" s="280"/>
      <c r="U1" s="280"/>
      <c r="V1" s="280"/>
      <c r="W1" s="280"/>
      <c r="X1" s="280"/>
      <c r="Y1" s="280"/>
      <c r="AQ1" s="198" t="s">
        <v>291</v>
      </c>
      <c r="AR1" s="198"/>
    </row>
    <row r="2" spans="1:48" ht="10.5" customHeight="1">
      <c r="S2" s="140"/>
      <c r="T2" s="140"/>
      <c r="U2" s="140"/>
      <c r="V2" s="140"/>
      <c r="W2" s="140"/>
      <c r="X2" s="140"/>
      <c r="Y2" s="140"/>
      <c r="AQ2" s="198"/>
      <c r="AR2" s="198"/>
    </row>
    <row r="3" spans="1:48">
      <c r="O3" s="2" t="s">
        <v>267</v>
      </c>
      <c r="Q3" s="188"/>
      <c r="R3" s="285" t="s">
        <v>268</v>
      </c>
      <c r="S3" s="285"/>
      <c r="T3" s="285"/>
      <c r="U3" s="285"/>
      <c r="V3" s="285"/>
      <c r="W3" s="285"/>
      <c r="X3" s="285"/>
      <c r="Y3" s="285"/>
      <c r="Z3" s="285"/>
      <c r="AA3" s="285"/>
      <c r="AB3" s="285"/>
      <c r="AC3" s="285"/>
      <c r="AD3" s="285"/>
    </row>
    <row r="4" spans="1:48">
      <c r="A4" s="280" t="s">
        <v>265</v>
      </c>
      <c r="B4" s="280"/>
      <c r="C4" s="280"/>
      <c r="D4" s="280"/>
      <c r="E4" s="280"/>
      <c r="F4" s="280"/>
      <c r="G4" s="280"/>
      <c r="H4" s="280"/>
      <c r="I4" s="280"/>
      <c r="J4" s="280"/>
      <c r="K4" s="280"/>
      <c r="L4" s="280"/>
      <c r="M4" s="280"/>
      <c r="N4" s="280"/>
      <c r="O4" s="280"/>
      <c r="P4" s="280"/>
      <c r="Q4" s="280"/>
      <c r="R4" s="280"/>
      <c r="S4" s="280"/>
      <c r="T4" s="280"/>
      <c r="U4" s="280"/>
      <c r="V4" s="280"/>
      <c r="W4" s="280"/>
      <c r="X4" s="280"/>
      <c r="Y4" s="280"/>
      <c r="Z4" s="280"/>
      <c r="AA4" s="280"/>
      <c r="AB4" s="280"/>
      <c r="AC4" s="280"/>
      <c r="AD4" s="280"/>
      <c r="AE4" s="280"/>
      <c r="AF4" s="280"/>
      <c r="AG4" s="280"/>
      <c r="AH4" s="280"/>
      <c r="AI4" s="280"/>
      <c r="AJ4" s="280"/>
      <c r="AK4" s="280"/>
      <c r="AL4" s="280"/>
      <c r="AM4" s="280"/>
      <c r="AN4" s="280"/>
      <c r="AO4" s="280"/>
      <c r="AP4" s="280"/>
      <c r="AQ4" s="280"/>
      <c r="AR4" s="140"/>
    </row>
    <row r="5" spans="1:48">
      <c r="M5" s="2" t="s">
        <v>269</v>
      </c>
      <c r="P5" s="270"/>
      <c r="Q5" s="270"/>
      <c r="R5" s="270"/>
      <c r="S5" s="270"/>
      <c r="T5" s="270"/>
      <c r="U5" s="270"/>
      <c r="V5" s="270"/>
      <c r="W5" s="270"/>
      <c r="X5" s="270"/>
      <c r="Y5" s="270"/>
      <c r="Z5" s="270"/>
      <c r="AA5" s="270"/>
      <c r="AB5" s="270"/>
      <c r="AC5" s="270"/>
      <c r="AD5" s="270"/>
      <c r="AE5" s="270"/>
    </row>
    <row r="6" spans="1:48">
      <c r="AC6" s="143" t="s">
        <v>266</v>
      </c>
      <c r="AD6" s="270" t="s">
        <v>358</v>
      </c>
      <c r="AE6" s="270"/>
      <c r="AF6" s="270"/>
      <c r="AG6" s="270"/>
      <c r="AH6" s="270"/>
      <c r="AI6" s="270"/>
      <c r="AJ6" s="270"/>
      <c r="AK6" s="270"/>
      <c r="AL6" s="270"/>
      <c r="AM6" s="270"/>
      <c r="AN6" s="270"/>
      <c r="AO6" s="270"/>
      <c r="AP6" s="270"/>
      <c r="AQ6" s="270"/>
      <c r="AR6" s="140"/>
    </row>
    <row r="7" spans="1:48">
      <c r="X7" s="143" t="s">
        <v>62</v>
      </c>
      <c r="Y7" s="270"/>
      <c r="Z7" s="270"/>
      <c r="AA7" s="280" t="s">
        <v>270</v>
      </c>
      <c r="AB7" s="280"/>
      <c r="AC7" s="280"/>
      <c r="AD7" s="277"/>
      <c r="AE7" s="277"/>
      <c r="AF7" s="277"/>
      <c r="AG7" s="277"/>
      <c r="AH7" s="277"/>
      <c r="AI7" s="277"/>
      <c r="AJ7" s="286" t="s">
        <v>271</v>
      </c>
      <c r="AK7" s="286"/>
      <c r="AL7" s="286"/>
      <c r="AM7" s="286"/>
      <c r="AN7" s="286"/>
      <c r="AO7" s="277">
        <v>2568</v>
      </c>
      <c r="AP7" s="277"/>
      <c r="AQ7" s="277"/>
      <c r="AR7" s="140"/>
    </row>
    <row r="8" spans="1:48">
      <c r="D8" s="2" t="s">
        <v>272</v>
      </c>
      <c r="G8" s="272" t="s">
        <v>273</v>
      </c>
      <c r="H8" s="272"/>
      <c r="I8" s="272"/>
      <c r="J8" s="272"/>
      <c r="K8" s="272"/>
      <c r="L8" s="272"/>
      <c r="M8" s="272"/>
      <c r="N8" s="272"/>
      <c r="O8" s="272"/>
      <c r="P8" s="272"/>
      <c r="Q8" s="272"/>
      <c r="R8" s="272"/>
      <c r="S8" s="272"/>
      <c r="T8" s="272"/>
      <c r="U8" s="272"/>
      <c r="V8" s="272"/>
      <c r="W8" s="272"/>
      <c r="X8" s="272"/>
      <c r="Y8" s="272"/>
      <c r="Z8" s="272"/>
      <c r="AA8" s="272"/>
      <c r="AB8" s="280" t="s">
        <v>274</v>
      </c>
      <c r="AC8" s="280"/>
      <c r="AD8" s="280"/>
      <c r="AE8" s="280"/>
      <c r="AF8" s="270">
        <f>Sheet1!D8</f>
        <v>27</v>
      </c>
      <c r="AG8" s="270"/>
      <c r="AH8" s="270"/>
      <c r="AI8" s="270"/>
      <c r="AL8" s="143" t="s">
        <v>275</v>
      </c>
      <c r="AM8" s="270" t="s">
        <v>276</v>
      </c>
      <c r="AN8" s="270"/>
      <c r="AO8" s="270"/>
      <c r="AP8" s="270"/>
      <c r="AQ8" s="270"/>
      <c r="AR8" s="140"/>
    </row>
    <row r="9" spans="1:48">
      <c r="H9" s="2" t="str">
        <f>CONCATENATE("( โดย ",Sheet1!B8," (",TEXT(Sheet1!F8,"[$-,100]0-0000-00000-00-0"),") แทน )")</f>
        <v>( โดย นายปฏิยุทธ์ ฟองแก้ว (1-5601-00415-10-9) แทน )</v>
      </c>
      <c r="I9" s="189"/>
      <c r="J9" s="189"/>
    </row>
    <row r="10" spans="1:48">
      <c r="A10" s="280" t="s">
        <v>279</v>
      </c>
      <c r="B10" s="280"/>
      <c r="C10" s="280"/>
      <c r="D10" s="270" t="s">
        <v>276</v>
      </c>
      <c r="E10" s="270"/>
      <c r="F10" s="270"/>
      <c r="G10" s="270"/>
      <c r="H10" s="270"/>
      <c r="I10" s="280" t="s">
        <v>281</v>
      </c>
      <c r="J10" s="280"/>
      <c r="K10" s="280"/>
      <c r="L10" s="280"/>
      <c r="M10" s="280"/>
      <c r="N10" s="270">
        <v>470</v>
      </c>
      <c r="O10" s="270"/>
      <c r="P10" s="270"/>
      <c r="Q10" s="270"/>
      <c r="R10" s="280" t="s">
        <v>282</v>
      </c>
      <c r="S10" s="280"/>
      <c r="T10" s="270" t="s">
        <v>152</v>
      </c>
      <c r="U10" s="270"/>
      <c r="V10" s="270"/>
      <c r="W10" s="270"/>
      <c r="X10" s="280" t="s">
        <v>283</v>
      </c>
      <c r="Y10" s="280"/>
      <c r="Z10" s="270" t="s">
        <v>285</v>
      </c>
      <c r="AA10" s="270"/>
      <c r="AB10" s="270"/>
      <c r="AC10" s="270"/>
      <c r="AD10" s="270"/>
      <c r="AE10" s="270"/>
      <c r="AF10" s="270"/>
      <c r="AG10" s="270"/>
      <c r="AH10" s="280" t="s">
        <v>284</v>
      </c>
      <c r="AI10" s="280"/>
      <c r="AJ10" s="280"/>
      <c r="AK10" s="280"/>
      <c r="AL10" s="270" t="s">
        <v>152</v>
      </c>
      <c r="AM10" s="270"/>
      <c r="AN10" s="270"/>
      <c r="AO10" s="270"/>
      <c r="AP10" s="270"/>
      <c r="AQ10" s="270"/>
      <c r="AR10" s="140"/>
    </row>
    <row r="11" spans="1:48">
      <c r="A11" s="2" t="s">
        <v>280</v>
      </c>
      <c r="F11" s="270" t="s">
        <v>288</v>
      </c>
      <c r="G11" s="270"/>
      <c r="H11" s="270"/>
      <c r="I11" s="270"/>
      <c r="J11" s="270"/>
      <c r="K11" s="270"/>
      <c r="L11" s="280" t="s">
        <v>286</v>
      </c>
      <c r="M11" s="280"/>
      <c r="N11" s="280"/>
      <c r="O11" s="280"/>
      <c r="P11" s="270" t="s">
        <v>345</v>
      </c>
      <c r="Q11" s="270"/>
      <c r="R11" s="270"/>
      <c r="S11" s="270"/>
      <c r="T11" s="270"/>
      <c r="U11" s="270"/>
      <c r="V11" s="270"/>
      <c r="W11" s="270"/>
      <c r="X11" s="280" t="s">
        <v>287</v>
      </c>
      <c r="Y11" s="280"/>
      <c r="Z11" s="280"/>
      <c r="AA11" s="277" t="s">
        <v>292</v>
      </c>
      <c r="AB11" s="277"/>
      <c r="AC11" s="277"/>
      <c r="AD11" s="277"/>
      <c r="AE11" s="277"/>
      <c r="AF11" s="277"/>
      <c r="AG11" s="277"/>
      <c r="AH11" s="280" t="s">
        <v>289</v>
      </c>
      <c r="AI11" s="280"/>
      <c r="AJ11" s="270" t="s">
        <v>293</v>
      </c>
      <c r="AK11" s="270"/>
      <c r="AL11" s="270"/>
      <c r="AM11" s="270"/>
      <c r="AN11" s="270"/>
      <c r="AO11" s="270"/>
      <c r="AP11" s="270"/>
      <c r="AQ11" s="270"/>
      <c r="AR11" s="140"/>
    </row>
    <row r="12" spans="1:48">
      <c r="A12" s="281"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สาขาฝาง ด้วยระบบสารสนเทศและขอให้ถ้อยคำด้วยความสัตย์จริงว่า</v>
      </c>
      <c r="B12" s="281"/>
      <c r="C12" s="281"/>
      <c r="D12" s="281"/>
      <c r="E12" s="281"/>
      <c r="F12" s="281"/>
      <c r="G12" s="281"/>
      <c r="H12" s="281"/>
      <c r="I12" s="281"/>
      <c r="J12" s="281"/>
      <c r="K12" s="281"/>
      <c r="L12" s="281"/>
      <c r="M12" s="281"/>
      <c r="N12" s="281"/>
      <c r="O12" s="281"/>
      <c r="P12" s="281"/>
      <c r="Q12" s="281"/>
      <c r="R12" s="281"/>
      <c r="S12" s="281"/>
      <c r="T12" s="281"/>
      <c r="U12" s="281"/>
      <c r="V12" s="281"/>
      <c r="W12" s="281"/>
      <c r="X12" s="281"/>
      <c r="Y12" s="281"/>
      <c r="Z12" s="281"/>
      <c r="AA12" s="281"/>
      <c r="AB12" s="281"/>
      <c r="AC12" s="281"/>
      <c r="AD12" s="281"/>
      <c r="AE12" s="281"/>
      <c r="AF12" s="281"/>
      <c r="AG12" s="281"/>
      <c r="AH12" s="281"/>
      <c r="AI12" s="281"/>
      <c r="AJ12" s="281"/>
      <c r="AK12" s="281"/>
      <c r="AL12" s="281"/>
      <c r="AM12" s="281"/>
      <c r="AN12" s="281"/>
      <c r="AO12" s="281"/>
      <c r="AP12" s="281"/>
      <c r="AQ12" s="281"/>
      <c r="AR12" s="187"/>
      <c r="AS12" s="196" t="s">
        <v>266</v>
      </c>
    </row>
    <row r="13" spans="1:48">
      <c r="A13" s="281"/>
      <c r="B13" s="281"/>
      <c r="C13" s="281"/>
      <c r="D13" s="281"/>
      <c r="E13" s="281"/>
      <c r="F13" s="281"/>
      <c r="G13" s="281"/>
      <c r="H13" s="281"/>
      <c r="I13" s="281"/>
      <c r="J13" s="281"/>
      <c r="K13" s="281"/>
      <c r="L13" s="281"/>
      <c r="M13" s="281"/>
      <c r="N13" s="281"/>
      <c r="O13" s="281"/>
      <c r="P13" s="281"/>
      <c r="Q13" s="281"/>
      <c r="R13" s="281"/>
      <c r="S13" s="281"/>
      <c r="T13" s="281"/>
      <c r="U13" s="281"/>
      <c r="V13" s="281"/>
      <c r="W13" s="281"/>
      <c r="X13" s="281"/>
      <c r="Y13" s="281"/>
      <c r="Z13" s="281"/>
      <c r="AA13" s="281"/>
      <c r="AB13" s="281"/>
      <c r="AC13" s="281"/>
      <c r="AD13" s="281"/>
      <c r="AE13" s="281"/>
      <c r="AF13" s="281"/>
      <c r="AG13" s="281"/>
      <c r="AH13" s="281"/>
      <c r="AI13" s="281"/>
      <c r="AJ13" s="281"/>
      <c r="AK13" s="281"/>
      <c r="AL13" s="281"/>
      <c r="AM13" s="281"/>
      <c r="AN13" s="281"/>
      <c r="AO13" s="281"/>
      <c r="AP13" s="281"/>
      <c r="AQ13" s="281"/>
      <c r="AR13" s="187"/>
      <c r="AS13" s="278" t="s">
        <v>357</v>
      </c>
      <c r="AT13" s="279"/>
    </row>
    <row r="14" spans="1:48">
      <c r="A14" s="281"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ตามคำพิพากษาของศาลจังหวัดฝาง ในคดีหมายเลขดำที่ ผบ.1370/2559 ในคดีหมายเลขแดงที่  ผบ.1477/2559 ลว.21 พฤศจิกายน 2559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1"/>
      <c r="C14" s="281"/>
      <c r="D14" s="281"/>
      <c r="E14" s="281"/>
      <c r="F14" s="281"/>
      <c r="G14" s="281"/>
      <c r="H14" s="281"/>
      <c r="I14" s="281"/>
      <c r="J14" s="281"/>
      <c r="K14" s="281"/>
      <c r="L14" s="281"/>
      <c r="M14" s="281"/>
      <c r="N14" s="281"/>
      <c r="O14" s="281"/>
      <c r="P14" s="281"/>
      <c r="Q14" s="281"/>
      <c r="R14" s="281"/>
      <c r="S14" s="281"/>
      <c r="T14" s="281"/>
      <c r="U14" s="281"/>
      <c r="V14" s="281"/>
      <c r="W14" s="281"/>
      <c r="X14" s="281"/>
      <c r="Y14" s="281"/>
      <c r="Z14" s="281"/>
      <c r="AA14" s="281"/>
      <c r="AB14" s="281"/>
      <c r="AC14" s="281"/>
      <c r="AD14" s="281"/>
      <c r="AE14" s="281"/>
      <c r="AF14" s="281"/>
      <c r="AG14" s="281"/>
      <c r="AH14" s="281"/>
      <c r="AI14" s="281"/>
      <c r="AJ14" s="281"/>
      <c r="AK14" s="281"/>
      <c r="AL14" s="281"/>
      <c r="AM14" s="281"/>
      <c r="AN14" s="281"/>
      <c r="AO14" s="281"/>
      <c r="AP14" s="281"/>
      <c r="AQ14" s="281"/>
      <c r="AR14" s="187"/>
    </row>
    <row r="15" spans="1:48">
      <c r="A15" s="281"/>
      <c r="B15" s="281"/>
      <c r="C15" s="281"/>
      <c r="D15" s="281"/>
      <c r="E15" s="281"/>
      <c r="F15" s="281"/>
      <c r="G15" s="281"/>
      <c r="H15" s="281"/>
      <c r="I15" s="281"/>
      <c r="J15" s="281"/>
      <c r="K15" s="281"/>
      <c r="L15" s="281"/>
      <c r="M15" s="281"/>
      <c r="N15" s="281"/>
      <c r="O15" s="281"/>
      <c r="P15" s="281"/>
      <c r="Q15" s="281"/>
      <c r="R15" s="281"/>
      <c r="S15" s="281"/>
      <c r="T15" s="281"/>
      <c r="U15" s="281"/>
      <c r="V15" s="281"/>
      <c r="W15" s="281"/>
      <c r="X15" s="281"/>
      <c r="Y15" s="281"/>
      <c r="Z15" s="281"/>
      <c r="AA15" s="281"/>
      <c r="AB15" s="281"/>
      <c r="AC15" s="281"/>
      <c r="AD15" s="281"/>
      <c r="AE15" s="281"/>
      <c r="AF15" s="281"/>
      <c r="AG15" s="281"/>
      <c r="AH15" s="281"/>
      <c r="AI15" s="281"/>
      <c r="AJ15" s="281"/>
      <c r="AK15" s="281"/>
      <c r="AL15" s="281"/>
      <c r="AM15" s="281"/>
      <c r="AN15" s="281"/>
      <c r="AO15" s="281"/>
      <c r="AP15" s="281"/>
      <c r="AQ15" s="281"/>
      <c r="AR15" s="187"/>
    </row>
    <row r="16" spans="1:48">
      <c r="A16" s="281"/>
      <c r="B16" s="281"/>
      <c r="C16" s="281"/>
      <c r="D16" s="281"/>
      <c r="E16" s="281"/>
      <c r="F16" s="281"/>
      <c r="G16" s="281"/>
      <c r="H16" s="281"/>
      <c r="I16" s="281"/>
      <c r="J16" s="281"/>
      <c r="K16" s="281"/>
      <c r="L16" s="281"/>
      <c r="M16" s="281"/>
      <c r="N16" s="281"/>
      <c r="O16" s="281"/>
      <c r="P16" s="281"/>
      <c r="Q16" s="281"/>
      <c r="R16" s="281"/>
      <c r="S16" s="281"/>
      <c r="T16" s="281"/>
      <c r="U16" s="281"/>
      <c r="V16" s="281"/>
      <c r="W16" s="281"/>
      <c r="X16" s="281"/>
      <c r="Y16" s="281"/>
      <c r="Z16" s="281"/>
      <c r="AA16" s="281"/>
      <c r="AB16" s="281"/>
      <c r="AC16" s="281"/>
      <c r="AD16" s="281"/>
      <c r="AE16" s="281"/>
      <c r="AF16" s="281"/>
      <c r="AG16" s="281"/>
      <c r="AH16" s="281"/>
      <c r="AI16" s="281"/>
      <c r="AJ16" s="281"/>
      <c r="AK16" s="281"/>
      <c r="AL16" s="281"/>
      <c r="AM16" s="281"/>
      <c r="AN16" s="281"/>
      <c r="AO16" s="281"/>
      <c r="AP16" s="281"/>
      <c r="AQ16" s="281"/>
      <c r="AR16" s="187"/>
      <c r="AS16" s="172" t="s">
        <v>290</v>
      </c>
      <c r="AT16" s="217" t="s">
        <v>334</v>
      </c>
      <c r="AU16" s="216">
        <f>COUNTIF(C17:N32,"ซ่อนช่อง")</f>
        <v>12</v>
      </c>
      <c r="AV16" s="215" t="s">
        <v>335</v>
      </c>
    </row>
    <row r="17" spans="1:45">
      <c r="A17" s="188"/>
      <c r="B17" s="188"/>
      <c r="C17" s="256" t="str">
        <f>IF(AS17="","ซ่อนช่อง",CONCATENATE("1. ",VLOOKUP(AS17,Table1[#All],2,0)))</f>
        <v>1. นายอัชชานนท์ สิริสุนทรกวี</v>
      </c>
      <c r="D17" s="256"/>
      <c r="E17" s="256"/>
      <c r="F17" s="256"/>
      <c r="G17" s="256"/>
      <c r="H17" s="256"/>
      <c r="I17" s="256"/>
      <c r="J17" s="256"/>
      <c r="K17" s="256"/>
      <c r="L17" s="256"/>
      <c r="M17" s="256"/>
      <c r="N17" s="256"/>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4" t="str">
        <f>IF(AS17="","",VLOOKUP(AS17,Table1[#All],3,0))</f>
        <v>1-5010-00067-50-9</v>
      </c>
      <c r="AE17" s="284"/>
      <c r="AF17" s="284"/>
      <c r="AG17" s="284"/>
      <c r="AH17" s="284"/>
      <c r="AI17" s="284"/>
      <c r="AJ17" s="284"/>
      <c r="AK17" s="284"/>
      <c r="AL17" s="201"/>
      <c r="AM17" s="188"/>
      <c r="AN17" s="188"/>
      <c r="AO17" s="188"/>
      <c r="AP17" s="188"/>
      <c r="AQ17" s="188"/>
      <c r="AS17" s="197" t="s">
        <v>211</v>
      </c>
    </row>
    <row r="18" spans="1:45">
      <c r="A18" s="193"/>
      <c r="B18" s="193"/>
      <c r="C18" s="283" t="str">
        <f>IF(AS18="","ซ่อนช่อง",CONCATENATE("2. ",VLOOKUP(AS18,Table1[#All],2,0)))</f>
        <v>2. นายประสิทธิ์ ดุสิรัตน์</v>
      </c>
      <c r="D18" s="283"/>
      <c r="E18" s="283"/>
      <c r="F18" s="283"/>
      <c r="G18" s="283"/>
      <c r="H18" s="283"/>
      <c r="I18" s="283"/>
      <c r="J18" s="283"/>
      <c r="K18" s="283"/>
      <c r="L18" s="283"/>
      <c r="M18" s="283"/>
      <c r="N18" s="283"/>
      <c r="O18" s="194"/>
      <c r="P18" s="193" t="str">
        <f t="shared" si="0"/>
        <v>จำเลยที่ 2</v>
      </c>
      <c r="Q18" s="193"/>
      <c r="R18" s="193"/>
      <c r="S18" s="193"/>
      <c r="T18" s="193"/>
      <c r="U18" s="193"/>
      <c r="V18" s="193"/>
      <c r="W18" s="193" t="str">
        <f t="shared" si="1"/>
        <v>เลขบัตรประชาชน</v>
      </c>
      <c r="X18" s="193"/>
      <c r="Y18" s="193"/>
      <c r="Z18" s="193"/>
      <c r="AA18" s="193"/>
      <c r="AB18" s="193"/>
      <c r="AC18" s="193"/>
      <c r="AD18" s="282" t="str">
        <f>IF(AS18="","",VLOOKUP(AS18,Table1[#All],3,0))</f>
        <v>3-5010-00123-54-5</v>
      </c>
      <c r="AE18" s="282"/>
      <c r="AF18" s="282"/>
      <c r="AG18" s="282"/>
      <c r="AH18" s="282"/>
      <c r="AI18" s="282"/>
      <c r="AJ18" s="282"/>
      <c r="AK18" s="282"/>
      <c r="AL18" s="195"/>
      <c r="AM18" s="193"/>
      <c r="AN18" s="193"/>
      <c r="AO18" s="193"/>
      <c r="AP18" s="193"/>
      <c r="AQ18" s="193"/>
      <c r="AS18" s="197" t="s">
        <v>212</v>
      </c>
    </row>
    <row r="19" spans="1:45">
      <c r="A19" s="193"/>
      <c r="B19" s="193"/>
      <c r="C19" s="283" t="str">
        <f>IF(AS19="","ซ่อนช่อง",CONCATENATE("3. ",VLOOKUP(AS19,Table1[#All],2,0)))</f>
        <v>3. นางเพ็ญศรี ดุสิรัตน์</v>
      </c>
      <c r="D19" s="283"/>
      <c r="E19" s="283"/>
      <c r="F19" s="283"/>
      <c r="G19" s="283"/>
      <c r="H19" s="283"/>
      <c r="I19" s="283"/>
      <c r="J19" s="283"/>
      <c r="K19" s="283"/>
      <c r="L19" s="283"/>
      <c r="M19" s="283"/>
      <c r="N19" s="283"/>
      <c r="O19" s="194"/>
      <c r="P19" s="193" t="str">
        <f>IF(AS19="","",AS19)</f>
        <v>คู่สมรสจำเลยที่ 2</v>
      </c>
      <c r="Q19" s="193"/>
      <c r="R19" s="193"/>
      <c r="S19" s="193"/>
      <c r="T19" s="193"/>
      <c r="U19" s="193"/>
      <c r="V19" s="193"/>
      <c r="W19" s="193" t="str">
        <f>IF(AS19="","","เลขบัตรประชาชน")</f>
        <v>เลขบัตรประชาชน</v>
      </c>
      <c r="X19" s="193"/>
      <c r="Y19" s="193"/>
      <c r="Z19" s="193"/>
      <c r="AA19" s="193"/>
      <c r="AB19" s="193"/>
      <c r="AC19" s="193"/>
      <c r="AD19" s="282" t="str">
        <f>IF(AS19="","",VLOOKUP(AS19,Table1[#All],3,0))</f>
        <v>3-5010-00059-08-7</v>
      </c>
      <c r="AE19" s="282"/>
      <c r="AF19" s="282"/>
      <c r="AG19" s="282"/>
      <c r="AH19" s="282"/>
      <c r="AI19" s="282"/>
      <c r="AJ19" s="282"/>
      <c r="AK19" s="282"/>
      <c r="AL19" s="195"/>
      <c r="AM19" s="193"/>
      <c r="AN19" s="193"/>
      <c r="AO19" s="193"/>
      <c r="AP19" s="193"/>
      <c r="AQ19" s="193"/>
      <c r="AS19" s="197" t="s">
        <v>214</v>
      </c>
    </row>
    <row r="20" spans="1:45">
      <c r="A20" s="193"/>
      <c r="B20" s="193"/>
      <c r="C20" s="283" t="str">
        <f>IF(AS20="","ซ่อนช่อง",CONCATENATE("4. ",VLOOKUP(AS20,Table1[#All],2,0)))</f>
        <v>4. นางสาวจันธิรา เนตรสว่าง</v>
      </c>
      <c r="D20" s="283"/>
      <c r="E20" s="283"/>
      <c r="F20" s="283"/>
      <c r="G20" s="283"/>
      <c r="H20" s="283"/>
      <c r="I20" s="283"/>
      <c r="J20" s="283"/>
      <c r="K20" s="283"/>
      <c r="L20" s="283"/>
      <c r="M20" s="283"/>
      <c r="N20" s="283"/>
      <c r="O20" s="194"/>
      <c r="P20" s="193" t="str">
        <f t="shared" ref="P20:P32" si="2">IF(AS20="","",AS20)</f>
        <v>จำเลยที่ 3</v>
      </c>
      <c r="Q20" s="193"/>
      <c r="R20" s="193"/>
      <c r="S20" s="193"/>
      <c r="T20" s="193"/>
      <c r="U20" s="193"/>
      <c r="V20" s="193"/>
      <c r="W20" s="193" t="str">
        <f t="shared" ref="W20:W32" si="3">IF(AS20="","","เลขบัตรประชาชน")</f>
        <v>เลขบัตรประชาชน</v>
      </c>
      <c r="X20" s="193"/>
      <c r="Y20" s="193"/>
      <c r="Z20" s="193"/>
      <c r="AA20" s="193"/>
      <c r="AB20" s="193"/>
      <c r="AC20" s="193"/>
      <c r="AD20" s="282" t="str">
        <f>IF(AS20="","",VLOOKUP(AS20,Table1[#All],3,0))</f>
        <v>3-5010-00072-65-7</v>
      </c>
      <c r="AE20" s="282"/>
      <c r="AF20" s="282"/>
      <c r="AG20" s="282"/>
      <c r="AH20" s="282"/>
      <c r="AI20" s="282"/>
      <c r="AJ20" s="282"/>
      <c r="AK20" s="282"/>
      <c r="AL20" s="195"/>
      <c r="AM20" s="193"/>
      <c r="AN20" s="193"/>
      <c r="AO20" s="193"/>
      <c r="AP20" s="193"/>
      <c r="AQ20" s="193"/>
      <c r="AS20" s="197" t="s">
        <v>213</v>
      </c>
    </row>
    <row r="21" spans="1:45" hidden="1">
      <c r="A21" s="193"/>
      <c r="B21" s="193"/>
      <c r="C21" s="283" t="str">
        <f>IF(AS21="","ซ่อนช่อง",CONCATENATE("5. ",VLOOKUP(AS21,Table1[#All],2,0)))</f>
        <v>ซ่อนช่อง</v>
      </c>
      <c r="D21" s="283"/>
      <c r="E21" s="283"/>
      <c r="F21" s="283"/>
      <c r="G21" s="283"/>
      <c r="H21" s="283"/>
      <c r="I21" s="283"/>
      <c r="J21" s="283"/>
      <c r="K21" s="283"/>
      <c r="L21" s="283"/>
      <c r="M21" s="283"/>
      <c r="N21" s="283"/>
      <c r="O21" s="194"/>
      <c r="P21" s="193" t="str">
        <f t="shared" si="2"/>
        <v/>
      </c>
      <c r="Q21" s="193"/>
      <c r="R21" s="193"/>
      <c r="S21" s="193"/>
      <c r="T21" s="193"/>
      <c r="U21" s="193"/>
      <c r="V21" s="193"/>
      <c r="W21" s="193" t="str">
        <f t="shared" si="3"/>
        <v/>
      </c>
      <c r="X21" s="193"/>
      <c r="Y21" s="193"/>
      <c r="Z21" s="193"/>
      <c r="AA21" s="193"/>
      <c r="AB21" s="193"/>
      <c r="AC21" s="193"/>
      <c r="AD21" s="282" t="str">
        <f>IF(AS21="","",VLOOKUP(AS21,Table1[#All],3,0))</f>
        <v/>
      </c>
      <c r="AE21" s="282"/>
      <c r="AF21" s="282"/>
      <c r="AG21" s="282"/>
      <c r="AH21" s="282"/>
      <c r="AI21" s="282"/>
      <c r="AJ21" s="282"/>
      <c r="AK21" s="282"/>
      <c r="AL21" s="195"/>
      <c r="AM21" s="193"/>
      <c r="AN21" s="193"/>
      <c r="AO21" s="193"/>
      <c r="AP21" s="193"/>
      <c r="AQ21" s="193"/>
      <c r="AS21" s="197"/>
    </row>
    <row r="22" spans="1:45" hidden="1">
      <c r="A22" s="193"/>
      <c r="B22" s="193"/>
      <c r="C22" s="283" t="str">
        <f>IF(AS22="","ซ่อนช่อง",CONCATENATE("6. ",VLOOKUP(AS22,Table1[#All],2,0)))</f>
        <v>ซ่อนช่อง</v>
      </c>
      <c r="D22" s="283"/>
      <c r="E22" s="283"/>
      <c r="F22" s="283"/>
      <c r="G22" s="283"/>
      <c r="H22" s="283"/>
      <c r="I22" s="283"/>
      <c r="J22" s="283"/>
      <c r="K22" s="283"/>
      <c r="L22" s="283"/>
      <c r="M22" s="283"/>
      <c r="N22" s="283"/>
      <c r="O22" s="194"/>
      <c r="P22" s="193" t="str">
        <f t="shared" si="2"/>
        <v/>
      </c>
      <c r="Q22" s="193"/>
      <c r="R22" s="193"/>
      <c r="S22" s="193"/>
      <c r="T22" s="193"/>
      <c r="U22" s="193"/>
      <c r="V22" s="193"/>
      <c r="W22" s="193" t="str">
        <f t="shared" si="3"/>
        <v/>
      </c>
      <c r="X22" s="193"/>
      <c r="Y22" s="193"/>
      <c r="Z22" s="193"/>
      <c r="AA22" s="193"/>
      <c r="AB22" s="193"/>
      <c r="AC22" s="193"/>
      <c r="AD22" s="282" t="str">
        <f>IF(AS22="","",VLOOKUP(AS22,Table1[#All],3,0))</f>
        <v/>
      </c>
      <c r="AE22" s="282"/>
      <c r="AF22" s="282"/>
      <c r="AG22" s="282"/>
      <c r="AH22" s="282"/>
      <c r="AI22" s="282"/>
      <c r="AJ22" s="282"/>
      <c r="AK22" s="282"/>
      <c r="AL22" s="195"/>
      <c r="AM22" s="193"/>
      <c r="AN22" s="193"/>
      <c r="AO22" s="193"/>
      <c r="AP22" s="193"/>
      <c r="AQ22" s="193"/>
      <c r="AS22" s="197"/>
    </row>
    <row r="23" spans="1:45" hidden="1">
      <c r="A23" s="193"/>
      <c r="B23" s="193"/>
      <c r="C23" s="283" t="str">
        <f>IF(AS23="","ซ่อนช่อง",CONCATENATE("7. ",VLOOKUP(AS23,Table1[#All],2,0)))</f>
        <v>ซ่อนช่อง</v>
      </c>
      <c r="D23" s="283"/>
      <c r="E23" s="283"/>
      <c r="F23" s="283"/>
      <c r="G23" s="283"/>
      <c r="H23" s="283"/>
      <c r="I23" s="283"/>
      <c r="J23" s="283"/>
      <c r="K23" s="283"/>
      <c r="L23" s="283"/>
      <c r="M23" s="283"/>
      <c r="N23" s="283"/>
      <c r="O23" s="194"/>
      <c r="P23" s="193" t="str">
        <f t="shared" si="2"/>
        <v/>
      </c>
      <c r="Q23" s="193"/>
      <c r="R23" s="193"/>
      <c r="S23" s="193"/>
      <c r="T23" s="193"/>
      <c r="U23" s="193"/>
      <c r="V23" s="193"/>
      <c r="W23" s="193" t="str">
        <f t="shared" si="3"/>
        <v/>
      </c>
      <c r="X23" s="193"/>
      <c r="Y23" s="193"/>
      <c r="Z23" s="193"/>
      <c r="AA23" s="193"/>
      <c r="AB23" s="193"/>
      <c r="AC23" s="193"/>
      <c r="AD23" s="282" t="str">
        <f>IF(AS23="","",VLOOKUP(AS23,Table1[#All],3,0))</f>
        <v/>
      </c>
      <c r="AE23" s="282"/>
      <c r="AF23" s="282"/>
      <c r="AG23" s="282"/>
      <c r="AH23" s="282"/>
      <c r="AI23" s="282"/>
      <c r="AJ23" s="282"/>
      <c r="AK23" s="282"/>
      <c r="AL23" s="195"/>
      <c r="AM23" s="193"/>
      <c r="AN23" s="193"/>
      <c r="AO23" s="193"/>
      <c r="AP23" s="193"/>
      <c r="AQ23" s="193"/>
      <c r="AS23" s="197"/>
    </row>
    <row r="24" spans="1:45" hidden="1">
      <c r="A24" s="193"/>
      <c r="B24" s="193"/>
      <c r="C24" s="283" t="str">
        <f>IF(AS24="","ซ่อนช่อง",CONCATENATE("8. ",VLOOKUP(AS24,Table1[#All],2,0)))</f>
        <v>ซ่อนช่อง</v>
      </c>
      <c r="D24" s="283"/>
      <c r="E24" s="283"/>
      <c r="F24" s="283"/>
      <c r="G24" s="283"/>
      <c r="H24" s="283"/>
      <c r="I24" s="283"/>
      <c r="J24" s="283"/>
      <c r="K24" s="283"/>
      <c r="L24" s="283"/>
      <c r="M24" s="283"/>
      <c r="N24" s="283"/>
      <c r="O24" s="194"/>
      <c r="P24" s="193" t="str">
        <f t="shared" si="2"/>
        <v/>
      </c>
      <c r="Q24" s="193"/>
      <c r="R24" s="193"/>
      <c r="S24" s="193"/>
      <c r="T24" s="193"/>
      <c r="U24" s="193"/>
      <c r="V24" s="193"/>
      <c r="W24" s="193" t="str">
        <f t="shared" si="3"/>
        <v/>
      </c>
      <c r="X24" s="193"/>
      <c r="Y24" s="193"/>
      <c r="Z24" s="193"/>
      <c r="AA24" s="193"/>
      <c r="AB24" s="193"/>
      <c r="AC24" s="193"/>
      <c r="AD24" s="282" t="str">
        <f>IF(AS24="","",VLOOKUP(AS24,Table1[#All],3,0))</f>
        <v/>
      </c>
      <c r="AE24" s="282"/>
      <c r="AF24" s="282"/>
      <c r="AG24" s="282"/>
      <c r="AH24" s="282"/>
      <c r="AI24" s="282"/>
      <c r="AJ24" s="282"/>
      <c r="AK24" s="282"/>
      <c r="AL24" s="195"/>
      <c r="AM24" s="193"/>
      <c r="AN24" s="193"/>
      <c r="AO24" s="193"/>
      <c r="AP24" s="193"/>
      <c r="AQ24" s="193"/>
      <c r="AS24" s="197"/>
    </row>
    <row r="25" spans="1:45" hidden="1">
      <c r="A25" s="193"/>
      <c r="B25" s="193"/>
      <c r="C25" s="283" t="str">
        <f>IF(AS25="","ซ่อนช่อง",CONCATENATE("9. ",VLOOKUP(AS25,Table1[#All],2,0)))</f>
        <v>ซ่อนช่อง</v>
      </c>
      <c r="D25" s="283"/>
      <c r="E25" s="283"/>
      <c r="F25" s="283"/>
      <c r="G25" s="283"/>
      <c r="H25" s="283"/>
      <c r="I25" s="283"/>
      <c r="J25" s="283"/>
      <c r="K25" s="283"/>
      <c r="L25" s="283"/>
      <c r="M25" s="283"/>
      <c r="N25" s="283"/>
      <c r="O25" s="194"/>
      <c r="P25" s="193" t="str">
        <f t="shared" si="2"/>
        <v/>
      </c>
      <c r="Q25" s="193"/>
      <c r="R25" s="193"/>
      <c r="S25" s="193"/>
      <c r="T25" s="193"/>
      <c r="U25" s="193"/>
      <c r="V25" s="193"/>
      <c r="W25" s="193" t="str">
        <f t="shared" si="3"/>
        <v/>
      </c>
      <c r="X25" s="193"/>
      <c r="Y25" s="193"/>
      <c r="Z25" s="193"/>
      <c r="AA25" s="193"/>
      <c r="AB25" s="193"/>
      <c r="AC25" s="193"/>
      <c r="AD25" s="282" t="str">
        <f>IF(AS25="","",VLOOKUP(AS25,Table1[#All],3,0))</f>
        <v/>
      </c>
      <c r="AE25" s="282"/>
      <c r="AF25" s="282"/>
      <c r="AG25" s="282"/>
      <c r="AH25" s="282"/>
      <c r="AI25" s="282"/>
      <c r="AJ25" s="282"/>
      <c r="AK25" s="282"/>
      <c r="AL25" s="195"/>
      <c r="AM25" s="193"/>
      <c r="AN25" s="193"/>
      <c r="AO25" s="193"/>
      <c r="AP25" s="193"/>
      <c r="AQ25" s="193"/>
      <c r="AS25" s="197"/>
    </row>
    <row r="26" spans="1:45" hidden="1">
      <c r="A26" s="193"/>
      <c r="B26" s="193"/>
      <c r="C26" s="283" t="str">
        <f>IF(AS26="","ซ่อนช่อง",CONCATENATE("10. ",VLOOKUP(AS26,Table1[#All],2,0)))</f>
        <v>ซ่อนช่อง</v>
      </c>
      <c r="D26" s="283"/>
      <c r="E26" s="283"/>
      <c r="F26" s="283"/>
      <c r="G26" s="283"/>
      <c r="H26" s="283"/>
      <c r="I26" s="283"/>
      <c r="J26" s="283"/>
      <c r="K26" s="283"/>
      <c r="L26" s="283"/>
      <c r="M26" s="283"/>
      <c r="N26" s="283"/>
      <c r="O26" s="194"/>
      <c r="P26" s="193" t="str">
        <f t="shared" si="2"/>
        <v/>
      </c>
      <c r="Q26" s="193"/>
      <c r="R26" s="193"/>
      <c r="S26" s="193"/>
      <c r="T26" s="193"/>
      <c r="U26" s="193"/>
      <c r="V26" s="193"/>
      <c r="W26" s="193" t="str">
        <f t="shared" si="3"/>
        <v/>
      </c>
      <c r="X26" s="193"/>
      <c r="Y26" s="193"/>
      <c r="Z26" s="193"/>
      <c r="AA26" s="193"/>
      <c r="AB26" s="193"/>
      <c r="AC26" s="193"/>
      <c r="AD26" s="282" t="str">
        <f>IF(AS26="","",VLOOKUP(AS26,Table1[#All],3,0))</f>
        <v/>
      </c>
      <c r="AE26" s="282"/>
      <c r="AF26" s="282"/>
      <c r="AG26" s="282"/>
      <c r="AH26" s="282"/>
      <c r="AI26" s="282"/>
      <c r="AJ26" s="282"/>
      <c r="AK26" s="282"/>
      <c r="AL26" s="195"/>
      <c r="AM26" s="193"/>
      <c r="AN26" s="193"/>
      <c r="AO26" s="193"/>
      <c r="AP26" s="193"/>
      <c r="AQ26" s="193"/>
      <c r="AS26" s="197"/>
    </row>
    <row r="27" spans="1:45" hidden="1">
      <c r="A27" s="193"/>
      <c r="B27" s="193"/>
      <c r="C27" s="283" t="str">
        <f>IF(AS27="","ซ่อนช่อง",CONCATENATE("11. ",VLOOKUP(AS27,Table1[#All],2,0)))</f>
        <v>ซ่อนช่อง</v>
      </c>
      <c r="D27" s="283"/>
      <c r="E27" s="283"/>
      <c r="F27" s="283"/>
      <c r="G27" s="283"/>
      <c r="H27" s="283"/>
      <c r="I27" s="283"/>
      <c r="J27" s="283"/>
      <c r="K27" s="283"/>
      <c r="L27" s="283"/>
      <c r="M27" s="283"/>
      <c r="N27" s="283"/>
      <c r="O27" s="194"/>
      <c r="P27" s="193" t="str">
        <f t="shared" si="2"/>
        <v/>
      </c>
      <c r="Q27" s="193"/>
      <c r="R27" s="193"/>
      <c r="S27" s="193"/>
      <c r="T27" s="193"/>
      <c r="U27" s="193"/>
      <c r="V27" s="193"/>
      <c r="W27" s="193" t="str">
        <f t="shared" si="3"/>
        <v/>
      </c>
      <c r="X27" s="193"/>
      <c r="Y27" s="193"/>
      <c r="Z27" s="193"/>
      <c r="AA27" s="193"/>
      <c r="AB27" s="193"/>
      <c r="AC27" s="193"/>
      <c r="AD27" s="282" t="str">
        <f>IF(AS27="","",VLOOKUP(AS27,Table1[#All],3,0))</f>
        <v/>
      </c>
      <c r="AE27" s="282"/>
      <c r="AF27" s="282"/>
      <c r="AG27" s="282"/>
      <c r="AH27" s="282"/>
      <c r="AI27" s="282"/>
      <c r="AJ27" s="282"/>
      <c r="AK27" s="282"/>
      <c r="AL27" s="195"/>
      <c r="AM27" s="193"/>
      <c r="AN27" s="193"/>
      <c r="AO27" s="193"/>
      <c r="AP27" s="193"/>
      <c r="AQ27" s="193"/>
      <c r="AS27" s="197"/>
    </row>
    <row r="28" spans="1:45" hidden="1">
      <c r="A28" s="193"/>
      <c r="B28" s="193"/>
      <c r="C28" s="283" t="str">
        <f>IF(AS28="","ซ่อนช่อง",CONCATENATE("12. ",VLOOKUP(AS28,Table1[#All],2,0)))</f>
        <v>ซ่อนช่อง</v>
      </c>
      <c r="D28" s="283"/>
      <c r="E28" s="283"/>
      <c r="F28" s="283"/>
      <c r="G28" s="283"/>
      <c r="H28" s="283"/>
      <c r="I28" s="283"/>
      <c r="J28" s="283"/>
      <c r="K28" s="283"/>
      <c r="L28" s="283"/>
      <c r="M28" s="283"/>
      <c r="N28" s="283"/>
      <c r="O28" s="194"/>
      <c r="P28" s="193" t="str">
        <f t="shared" si="2"/>
        <v/>
      </c>
      <c r="Q28" s="193"/>
      <c r="R28" s="193"/>
      <c r="S28" s="193"/>
      <c r="T28" s="193"/>
      <c r="U28" s="193"/>
      <c r="V28" s="193"/>
      <c r="W28" s="193" t="str">
        <f t="shared" si="3"/>
        <v/>
      </c>
      <c r="X28" s="193"/>
      <c r="Y28" s="193"/>
      <c r="Z28" s="193"/>
      <c r="AA28" s="193"/>
      <c r="AB28" s="193"/>
      <c r="AC28" s="193"/>
      <c r="AD28" s="282" t="str">
        <f>IF(AS28="","",VLOOKUP(AS28,Table1[#All],3,0))</f>
        <v/>
      </c>
      <c r="AE28" s="282"/>
      <c r="AF28" s="282"/>
      <c r="AG28" s="282"/>
      <c r="AH28" s="282"/>
      <c r="AI28" s="282"/>
      <c r="AJ28" s="282"/>
      <c r="AK28" s="282"/>
      <c r="AL28" s="195"/>
      <c r="AM28" s="193"/>
      <c r="AN28" s="193"/>
      <c r="AO28" s="193"/>
      <c r="AP28" s="193"/>
      <c r="AQ28" s="193"/>
      <c r="AS28" s="197"/>
    </row>
    <row r="29" spans="1:45" hidden="1">
      <c r="A29" s="193"/>
      <c r="B29" s="193"/>
      <c r="C29" s="283" t="str">
        <f>IF(AS29="","ซ่อนช่อง",CONCATENATE("13. ",VLOOKUP(AS29,Table1[#All],2,0)))</f>
        <v>ซ่อนช่อง</v>
      </c>
      <c r="D29" s="283"/>
      <c r="E29" s="283"/>
      <c r="F29" s="283"/>
      <c r="G29" s="283"/>
      <c r="H29" s="283"/>
      <c r="I29" s="283"/>
      <c r="J29" s="283"/>
      <c r="K29" s="283"/>
      <c r="L29" s="283"/>
      <c r="M29" s="283"/>
      <c r="N29" s="283"/>
      <c r="O29" s="194"/>
      <c r="P29" s="193" t="str">
        <f t="shared" si="2"/>
        <v/>
      </c>
      <c r="Q29" s="193"/>
      <c r="R29" s="193"/>
      <c r="S29" s="193"/>
      <c r="T29" s="193"/>
      <c r="U29" s="193"/>
      <c r="V29" s="193"/>
      <c r="W29" s="193" t="str">
        <f t="shared" si="3"/>
        <v/>
      </c>
      <c r="X29" s="193"/>
      <c r="Y29" s="193"/>
      <c r="Z29" s="193"/>
      <c r="AA29" s="193"/>
      <c r="AB29" s="193"/>
      <c r="AC29" s="193"/>
      <c r="AD29" s="282" t="str">
        <f>IF(AS29="","",VLOOKUP(AS29,Table1[#All],3,0))</f>
        <v/>
      </c>
      <c r="AE29" s="282"/>
      <c r="AF29" s="282"/>
      <c r="AG29" s="282"/>
      <c r="AH29" s="282"/>
      <c r="AI29" s="282"/>
      <c r="AJ29" s="282"/>
      <c r="AK29" s="282"/>
      <c r="AL29" s="195"/>
      <c r="AM29" s="193"/>
      <c r="AN29" s="193"/>
      <c r="AO29" s="193"/>
      <c r="AP29" s="193"/>
      <c r="AQ29" s="193"/>
      <c r="AS29" s="197"/>
    </row>
    <row r="30" spans="1:45" hidden="1">
      <c r="A30" s="193"/>
      <c r="B30" s="193"/>
      <c r="C30" s="283" t="str">
        <f>IF(AS30="","ซ่อนช่อง",CONCATENATE("14. ",VLOOKUP(AS30,Table1[#All],2,0)))</f>
        <v>ซ่อนช่อง</v>
      </c>
      <c r="D30" s="283"/>
      <c r="E30" s="283"/>
      <c r="F30" s="283"/>
      <c r="G30" s="283"/>
      <c r="H30" s="283"/>
      <c r="I30" s="283"/>
      <c r="J30" s="283"/>
      <c r="K30" s="283"/>
      <c r="L30" s="283"/>
      <c r="M30" s="283"/>
      <c r="N30" s="283"/>
      <c r="O30" s="194"/>
      <c r="P30" s="193" t="str">
        <f t="shared" si="2"/>
        <v/>
      </c>
      <c r="Q30" s="193"/>
      <c r="R30" s="193"/>
      <c r="S30" s="193"/>
      <c r="T30" s="193"/>
      <c r="U30" s="193"/>
      <c r="V30" s="193"/>
      <c r="W30" s="193" t="str">
        <f t="shared" si="3"/>
        <v/>
      </c>
      <c r="X30" s="193"/>
      <c r="Y30" s="193"/>
      <c r="Z30" s="193"/>
      <c r="AA30" s="193"/>
      <c r="AB30" s="193"/>
      <c r="AC30" s="193"/>
      <c r="AD30" s="282" t="str">
        <f>IF(AS30="","",VLOOKUP(AS30,Table1[#All],3,0))</f>
        <v/>
      </c>
      <c r="AE30" s="282"/>
      <c r="AF30" s="282"/>
      <c r="AG30" s="282"/>
      <c r="AH30" s="282"/>
      <c r="AI30" s="282"/>
      <c r="AJ30" s="282"/>
      <c r="AK30" s="282"/>
      <c r="AL30" s="195"/>
      <c r="AM30" s="193"/>
      <c r="AN30" s="193"/>
      <c r="AO30" s="193"/>
      <c r="AP30" s="193"/>
      <c r="AQ30" s="193"/>
      <c r="AS30" s="197"/>
    </row>
    <row r="31" spans="1:45" hidden="1">
      <c r="A31" s="193"/>
      <c r="B31" s="193"/>
      <c r="C31" s="283" t="str">
        <f>IF(AS31="","ซ่อนช่อง",CONCATENATE("15. ",VLOOKUP(AS31,Table1[#All],2,0)))</f>
        <v>ซ่อนช่อง</v>
      </c>
      <c r="D31" s="283"/>
      <c r="E31" s="283"/>
      <c r="F31" s="283"/>
      <c r="G31" s="283"/>
      <c r="H31" s="283"/>
      <c r="I31" s="283"/>
      <c r="J31" s="283"/>
      <c r="K31" s="283"/>
      <c r="L31" s="283"/>
      <c r="M31" s="283"/>
      <c r="N31" s="283"/>
      <c r="O31" s="194"/>
      <c r="P31" s="193" t="str">
        <f t="shared" si="2"/>
        <v/>
      </c>
      <c r="Q31" s="193"/>
      <c r="R31" s="193"/>
      <c r="S31" s="193"/>
      <c r="T31" s="193"/>
      <c r="U31" s="193"/>
      <c r="V31" s="193"/>
      <c r="W31" s="193" t="str">
        <f t="shared" si="3"/>
        <v/>
      </c>
      <c r="X31" s="193"/>
      <c r="Y31" s="193"/>
      <c r="Z31" s="193"/>
      <c r="AA31" s="193"/>
      <c r="AB31" s="193"/>
      <c r="AC31" s="193"/>
      <c r="AD31" s="282" t="str">
        <f>IF(AS31="","",VLOOKUP(AS31,Table1[#All],3,0))</f>
        <v/>
      </c>
      <c r="AE31" s="282"/>
      <c r="AF31" s="282"/>
      <c r="AG31" s="282"/>
      <c r="AH31" s="282"/>
      <c r="AI31" s="282"/>
      <c r="AJ31" s="282"/>
      <c r="AK31" s="282"/>
      <c r="AL31" s="195"/>
      <c r="AM31" s="193"/>
      <c r="AN31" s="193"/>
      <c r="AO31" s="193"/>
      <c r="AP31" s="193"/>
      <c r="AQ31" s="193"/>
      <c r="AS31" s="197"/>
    </row>
    <row r="32" spans="1:45" hidden="1">
      <c r="A32" s="189"/>
      <c r="B32" s="189"/>
      <c r="C32" s="283" t="str">
        <f>IF(AS32="","ซ่อนช่อง",CONCATENATE("16. ",VLOOKUP(AS32,Table1[#All],2,0)))</f>
        <v>ซ่อนช่อง</v>
      </c>
      <c r="D32" s="283"/>
      <c r="E32" s="283"/>
      <c r="F32" s="283"/>
      <c r="G32" s="283"/>
      <c r="H32" s="283"/>
      <c r="I32" s="283"/>
      <c r="J32" s="283"/>
      <c r="K32" s="283"/>
      <c r="L32" s="283"/>
      <c r="M32" s="283"/>
      <c r="N32" s="283"/>
      <c r="O32" s="199"/>
      <c r="P32" s="193" t="str">
        <f t="shared" si="2"/>
        <v/>
      </c>
      <c r="Q32" s="189"/>
      <c r="R32" s="189"/>
      <c r="S32" s="189"/>
      <c r="T32" s="189"/>
      <c r="U32" s="189"/>
      <c r="V32" s="189"/>
      <c r="W32" s="193" t="str">
        <f t="shared" si="3"/>
        <v/>
      </c>
      <c r="X32" s="189"/>
      <c r="Y32" s="189"/>
      <c r="Z32" s="189"/>
      <c r="AA32" s="189"/>
      <c r="AB32" s="189"/>
      <c r="AC32" s="189"/>
      <c r="AD32" s="282" t="str">
        <f>IF(AS32="","",VLOOKUP(AS32,Table1[#All],3,0))</f>
        <v/>
      </c>
      <c r="AE32" s="282"/>
      <c r="AF32" s="282"/>
      <c r="AG32" s="282"/>
      <c r="AH32" s="282"/>
      <c r="AI32" s="282"/>
      <c r="AJ32" s="282"/>
      <c r="AK32" s="282"/>
      <c r="AL32" s="200"/>
      <c r="AM32" s="189"/>
      <c r="AN32" s="189"/>
      <c r="AO32" s="189"/>
      <c r="AP32" s="189"/>
      <c r="AQ32" s="189"/>
      <c r="AS32" s="197"/>
    </row>
    <row r="33" spans="1:43" ht="9.75"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294</v>
      </c>
      <c r="G34" s="2" t="s">
        <v>295</v>
      </c>
      <c r="S34" s="188" t="s">
        <v>296</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297</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298</v>
      </c>
      <c r="L36" s="188"/>
      <c r="M36" s="188"/>
      <c r="N36" s="188"/>
      <c r="O36" s="188"/>
      <c r="P36" s="188"/>
      <c r="Q36" s="188"/>
      <c r="R36" s="188"/>
      <c r="S36" s="188"/>
      <c r="T36" s="188"/>
      <c r="U36" s="2" t="str">
        <f>CONCATENATE("(",TEXT(Sheet1!F8,"[$-,100]0-0000-00000-00-0"),") ผู้ขอ (แทนตามมอบ ลว. ",TEXT(Sheet1!B9,"d ดดดด yyyy"),")")</f>
        <v>(1-5601-00415-10-9) ผู้ขอ (แทนตามมอบ ลว. 21 ตุลาคม 2567)</v>
      </c>
      <c r="AA36" s="202"/>
      <c r="AB36" s="202"/>
      <c r="AC36" s="202"/>
      <c r="AD36" s="202"/>
      <c r="AE36" s="202"/>
      <c r="AF36" s="202"/>
      <c r="AG36" s="202"/>
      <c r="AH36" s="202"/>
      <c r="AI36" s="202"/>
    </row>
    <row r="37" spans="1:43">
      <c r="J37" s="2" t="s">
        <v>298</v>
      </c>
      <c r="L37" s="188"/>
      <c r="M37" s="188"/>
      <c r="N37" s="188"/>
      <c r="O37" s="188"/>
      <c r="P37" s="188"/>
      <c r="Q37" s="188"/>
      <c r="R37" s="188"/>
      <c r="S37" s="188"/>
      <c r="T37" s="188"/>
      <c r="U37" s="188"/>
      <c r="V37" s="188"/>
      <c r="W37" s="188"/>
      <c r="X37" s="188"/>
      <c r="Y37" s="188"/>
      <c r="Z37" s="188"/>
      <c r="AA37" s="202" t="s">
        <v>299</v>
      </c>
      <c r="AB37" s="202"/>
      <c r="AC37" s="202"/>
      <c r="AD37" s="202"/>
      <c r="AE37" s="202"/>
      <c r="AF37" s="202"/>
      <c r="AG37" s="202"/>
      <c r="AH37" s="202"/>
      <c r="AI37" s="202"/>
    </row>
    <row r="38" spans="1:43">
      <c r="J38" s="2" t="s">
        <v>298</v>
      </c>
      <c r="L38" s="188"/>
      <c r="M38" s="188"/>
      <c r="N38" s="188"/>
      <c r="O38" s="188"/>
      <c r="P38" s="188"/>
      <c r="Q38" s="188"/>
      <c r="R38" s="188"/>
      <c r="S38" s="188"/>
      <c r="T38" s="188"/>
      <c r="U38" s="188"/>
      <c r="V38" s="188"/>
      <c r="W38" s="188"/>
      <c r="X38" s="188"/>
      <c r="Y38" s="188"/>
      <c r="Z38" s="188"/>
      <c r="AA38" s="202" t="s">
        <v>300</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c r="A40" s="2" t="s">
        <v>33</v>
      </c>
      <c r="C40" s="2" t="s">
        <v>301</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4    ราย</v>
      </c>
    </row>
    <row r="42" spans="1:43">
      <c r="A42" s="2" t="s">
        <v>302</v>
      </c>
    </row>
    <row r="43" spans="1:43">
      <c r="A43" s="2" t="s">
        <v>303</v>
      </c>
      <c r="V43" s="2" t="s">
        <v>307</v>
      </c>
    </row>
    <row r="44" spans="1:43">
      <c r="C44" s="2" t="s">
        <v>304</v>
      </c>
    </row>
    <row r="45" spans="1:43">
      <c r="B45" s="188"/>
      <c r="C45" s="188"/>
      <c r="D45" s="188"/>
      <c r="E45" s="188"/>
      <c r="F45" s="188"/>
      <c r="G45" s="188"/>
      <c r="H45" s="188"/>
      <c r="I45" s="188"/>
    </row>
    <row r="46" spans="1:43">
      <c r="A46" s="2" t="s">
        <v>305</v>
      </c>
    </row>
    <row r="47" spans="1:43">
      <c r="A47" s="2" t="s">
        <v>306</v>
      </c>
    </row>
    <row r="48" spans="1:43">
      <c r="A48" s="188"/>
      <c r="B48" s="188"/>
      <c r="C48" s="188"/>
      <c r="D48" s="188"/>
      <c r="E48" s="188"/>
      <c r="F48" s="188"/>
      <c r="G48" s="188"/>
      <c r="H48" s="188"/>
      <c r="I48" s="188"/>
      <c r="J48" s="188"/>
      <c r="K48" s="188"/>
      <c r="L48" s="188"/>
    </row>
    <row r="68" ht="24" customHeight="1"/>
    <row r="69" ht="24" customHeight="1"/>
  </sheetData>
  <mergeCells count="66">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D15" sqref="D15"/>
    </sheetView>
  </sheetViews>
  <sheetFormatPr defaultColWidth="8.75" defaultRowHeight="21.75"/>
  <cols>
    <col min="1" max="39" width="2.125" style="2" customWidth="1"/>
    <col min="40" max="40" width="10.75" style="2" customWidth="1"/>
    <col min="41" max="54" width="2.125" style="2" customWidth="1"/>
    <col min="55" max="16384" width="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15" customHeight="1">
      <c r="Z5" s="210"/>
      <c r="AA5" s="22"/>
      <c r="AB5" s="22"/>
      <c r="AC5" s="22"/>
      <c r="AD5" s="22"/>
      <c r="AE5" s="22"/>
      <c r="AF5" s="22"/>
      <c r="AG5" s="22"/>
      <c r="AH5" s="22"/>
      <c r="AI5" s="22"/>
      <c r="AJ5" s="22"/>
      <c r="AK5" s="22"/>
      <c r="AL5" s="211"/>
    </row>
    <row r="7" spans="1:39" ht="31.5">
      <c r="A7" s="289" t="s">
        <v>311</v>
      </c>
      <c r="B7" s="289"/>
      <c r="C7" s="289"/>
      <c r="D7" s="289"/>
      <c r="E7" s="289"/>
      <c r="F7" s="289"/>
      <c r="G7" s="289"/>
      <c r="H7" s="289"/>
      <c r="I7" s="289"/>
      <c r="J7" s="289"/>
      <c r="K7" s="289"/>
      <c r="L7" s="289"/>
      <c r="M7" s="289"/>
      <c r="N7" s="289"/>
      <c r="O7" s="289"/>
      <c r="P7" s="289"/>
      <c r="Q7" s="289"/>
      <c r="R7" s="289"/>
      <c r="S7" s="289"/>
      <c r="T7" s="289"/>
      <c r="U7" s="289"/>
      <c r="V7" s="289"/>
      <c r="W7" s="289"/>
      <c r="X7" s="289"/>
      <c r="Y7" s="289"/>
      <c r="Z7" s="289"/>
      <c r="AA7" s="289"/>
      <c r="AB7" s="289"/>
      <c r="AC7" s="289"/>
      <c r="AD7" s="289"/>
      <c r="AE7" s="289"/>
      <c r="AF7" s="289"/>
      <c r="AG7" s="289"/>
      <c r="AH7" s="289"/>
      <c r="AI7" s="289"/>
      <c r="AJ7" s="289"/>
      <c r="AK7" s="289"/>
      <c r="AL7" s="289"/>
      <c r="AM7" s="289"/>
    </row>
    <row r="8" spans="1:39" ht="26.25">
      <c r="A8" s="290" t="s">
        <v>312</v>
      </c>
      <c r="B8" s="290"/>
      <c r="C8" s="290"/>
      <c r="D8" s="290"/>
      <c r="E8" s="290"/>
      <c r="F8" s="290"/>
      <c r="G8" s="290"/>
      <c r="H8" s="290"/>
      <c r="I8" s="290"/>
      <c r="J8" s="290"/>
      <c r="K8" s="290"/>
      <c r="L8" s="290"/>
      <c r="M8" s="290"/>
      <c r="N8" s="290"/>
      <c r="O8" s="290"/>
      <c r="P8" s="290"/>
      <c r="Q8" s="290"/>
      <c r="R8" s="290"/>
      <c r="S8" s="290"/>
      <c r="T8" s="290"/>
      <c r="U8" s="290"/>
      <c r="V8" s="290"/>
      <c r="W8" s="290"/>
      <c r="X8" s="290"/>
      <c r="Y8" s="290"/>
      <c r="Z8" s="290"/>
      <c r="AA8" s="290"/>
      <c r="AB8" s="290"/>
      <c r="AC8" s="290"/>
      <c r="AD8" s="290"/>
      <c r="AE8" s="290"/>
      <c r="AF8" s="290"/>
      <c r="AG8" s="290"/>
      <c r="AH8" s="290"/>
      <c r="AI8" s="290"/>
      <c r="AJ8" s="290"/>
      <c r="AK8" s="290"/>
      <c r="AL8" s="290"/>
      <c r="AM8" s="290"/>
    </row>
    <row r="10" spans="1:39">
      <c r="V10" s="2" t="s">
        <v>62</v>
      </c>
      <c r="X10" s="270"/>
      <c r="Y10" s="270"/>
      <c r="Z10" s="280" t="s">
        <v>270</v>
      </c>
      <c r="AA10" s="280"/>
      <c r="AB10" s="270"/>
      <c r="AC10" s="270"/>
      <c r="AD10" s="270"/>
      <c r="AE10" s="270"/>
      <c r="AF10" s="270"/>
      <c r="AG10" s="270"/>
      <c r="AH10" s="280" t="s">
        <v>313</v>
      </c>
      <c r="AI10" s="280"/>
      <c r="AJ10" s="270"/>
      <c r="AK10" s="270"/>
      <c r="AL10" s="270"/>
      <c r="AM10" s="270"/>
    </row>
    <row r="11" spans="1:39">
      <c r="A11" s="2" t="s">
        <v>33</v>
      </c>
      <c r="D11" s="2" t="s">
        <v>314</v>
      </c>
    </row>
    <row r="12" spans="1:39">
      <c r="D12" s="2" t="s">
        <v>272</v>
      </c>
      <c r="G12" s="287" t="str">
        <f>CONCATENATE("ธนาคารออมสิน โดย ",Sheet1!B8," ผู้รับมอบอำนาจช่วง")</f>
        <v>ธนาคารออมสิน โดย นายปฏิยุทธ์ ฟองแก้ว ผู้รับมอบอำนาจช่วง</v>
      </c>
      <c r="H12" s="287"/>
      <c r="I12" s="287"/>
      <c r="J12" s="287"/>
      <c r="K12" s="287"/>
      <c r="L12" s="287"/>
      <c r="M12" s="287"/>
      <c r="N12" s="287"/>
      <c r="O12" s="287"/>
      <c r="P12" s="287"/>
      <c r="Q12" s="287"/>
      <c r="R12" s="287"/>
      <c r="S12" s="287"/>
      <c r="T12" s="287"/>
      <c r="U12" s="287"/>
      <c r="V12" s="287"/>
      <c r="W12" s="287"/>
      <c r="X12" s="287"/>
      <c r="Y12" s="287"/>
      <c r="Z12" s="287"/>
      <c r="AA12" s="287"/>
      <c r="AB12" s="287"/>
      <c r="AC12" s="287"/>
      <c r="AD12" s="287"/>
      <c r="AE12" s="2" t="s">
        <v>315</v>
      </c>
      <c r="AG12" s="270">
        <f>Sheet1!D8</f>
        <v>27</v>
      </c>
      <c r="AH12" s="270"/>
      <c r="AI12" s="270"/>
      <c r="AJ12" s="2" t="s">
        <v>316</v>
      </c>
    </row>
    <row r="13" spans="1:39">
      <c r="A13" s="2" t="s">
        <v>279</v>
      </c>
      <c r="D13" s="270" t="s">
        <v>276</v>
      </c>
      <c r="E13" s="270"/>
      <c r="F13" s="270"/>
      <c r="G13" s="270"/>
      <c r="H13" s="280" t="s">
        <v>281</v>
      </c>
      <c r="I13" s="280"/>
      <c r="J13" s="280"/>
      <c r="K13" s="280"/>
      <c r="L13" s="270">
        <v>470</v>
      </c>
      <c r="M13" s="270"/>
      <c r="N13" s="270"/>
      <c r="O13" s="270"/>
      <c r="P13" s="280" t="s">
        <v>282</v>
      </c>
      <c r="Q13" s="280"/>
      <c r="R13" s="270" t="s">
        <v>152</v>
      </c>
      <c r="S13" s="270"/>
      <c r="T13" s="280" t="s">
        <v>317</v>
      </c>
      <c r="U13" s="280"/>
      <c r="V13" s="270" t="s">
        <v>152</v>
      </c>
      <c r="W13" s="270"/>
      <c r="X13" s="270"/>
      <c r="Y13" s="270"/>
      <c r="Z13" s="270"/>
      <c r="AA13" s="270"/>
      <c r="AB13" s="270"/>
      <c r="AC13" s="280" t="s">
        <v>283</v>
      </c>
      <c r="AD13" s="280"/>
      <c r="AE13" s="270" t="s">
        <v>285</v>
      </c>
      <c r="AF13" s="270"/>
      <c r="AG13" s="270"/>
      <c r="AH13" s="270"/>
      <c r="AI13" s="270"/>
      <c r="AJ13" s="270"/>
      <c r="AK13" s="270"/>
      <c r="AL13" s="270"/>
      <c r="AM13" s="270"/>
    </row>
    <row r="14" spans="1:39">
      <c r="A14" s="2" t="s">
        <v>318</v>
      </c>
      <c r="D14" s="270" t="s">
        <v>345</v>
      </c>
      <c r="E14" s="270"/>
      <c r="F14" s="270"/>
      <c r="G14" s="270"/>
      <c r="H14" s="270"/>
      <c r="I14" s="270"/>
      <c r="J14" s="270"/>
      <c r="K14" s="270"/>
      <c r="L14" s="280" t="s">
        <v>287</v>
      </c>
      <c r="M14" s="280"/>
      <c r="N14" s="280"/>
      <c r="O14" s="270" t="s">
        <v>292</v>
      </c>
      <c r="P14" s="270"/>
      <c r="Q14" s="270"/>
      <c r="R14" s="270"/>
      <c r="S14" s="270"/>
      <c r="T14" s="270"/>
      <c r="U14" s="270"/>
      <c r="V14" s="270"/>
      <c r="W14" s="270"/>
      <c r="X14" s="270"/>
      <c r="Y14" s="270"/>
      <c r="Z14" s="280" t="s">
        <v>289</v>
      </c>
      <c r="AA14" s="280"/>
      <c r="AB14" s="270" t="s">
        <v>293</v>
      </c>
      <c r="AC14" s="270"/>
      <c r="AD14" s="270"/>
      <c r="AE14" s="270"/>
      <c r="AF14" s="270"/>
      <c r="AG14" s="270"/>
      <c r="AH14" s="270"/>
      <c r="AI14" s="270"/>
      <c r="AJ14" s="270"/>
      <c r="AK14" s="270"/>
      <c r="AL14" s="270"/>
      <c r="AM14" s="270"/>
    </row>
    <row r="15" spans="1:39">
      <c r="A15" s="2" t="s">
        <v>332</v>
      </c>
    </row>
    <row r="16" spans="1:39">
      <c r="A16" s="2" t="s">
        <v>331</v>
      </c>
    </row>
    <row r="17" spans="1:40">
      <c r="A17" s="281"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ของศาลจังหวัดฝาง ในคดีหมายเลขคดีดำที่ ผบ.1370/2559 คดีหมายเลขแดงที่ ผบ.1477/2559 ของบุคคลดังต่อไปนี้</v>
      </c>
      <c r="B17" s="281"/>
      <c r="C17" s="281"/>
      <c r="D17" s="281"/>
      <c r="E17" s="281"/>
      <c r="F17" s="281"/>
      <c r="G17" s="281"/>
      <c r="H17" s="281"/>
      <c r="I17" s="281"/>
      <c r="J17" s="281"/>
      <c r="K17" s="281"/>
      <c r="L17" s="281"/>
      <c r="M17" s="281"/>
      <c r="N17" s="281"/>
      <c r="O17" s="281"/>
      <c r="P17" s="281"/>
      <c r="Q17" s="281"/>
      <c r="R17" s="281"/>
      <c r="S17" s="281"/>
      <c r="T17" s="281"/>
      <c r="U17" s="281"/>
      <c r="V17" s="281"/>
      <c r="W17" s="281"/>
      <c r="X17" s="281"/>
      <c r="Y17" s="281"/>
      <c r="Z17" s="281"/>
      <c r="AA17" s="281"/>
      <c r="AB17" s="281"/>
      <c r="AC17" s="281"/>
      <c r="AD17" s="281"/>
      <c r="AE17" s="281"/>
      <c r="AF17" s="281"/>
      <c r="AG17" s="281"/>
      <c r="AH17" s="281"/>
      <c r="AI17" s="281"/>
      <c r="AJ17" s="281"/>
      <c r="AK17" s="281"/>
      <c r="AL17" s="281"/>
      <c r="AM17" s="281"/>
    </row>
    <row r="18" spans="1:40">
      <c r="A18" s="281"/>
      <c r="B18" s="281"/>
      <c r="C18" s="281"/>
      <c r="D18" s="281"/>
      <c r="E18" s="281"/>
      <c r="F18" s="281"/>
      <c r="G18" s="281"/>
      <c r="H18" s="281"/>
      <c r="I18" s="281"/>
      <c r="J18" s="281"/>
      <c r="K18" s="281"/>
      <c r="L18" s="281"/>
      <c r="M18" s="281"/>
      <c r="N18" s="281"/>
      <c r="O18" s="281"/>
      <c r="P18" s="281"/>
      <c r="Q18" s="281"/>
      <c r="R18" s="281"/>
      <c r="S18" s="281"/>
      <c r="T18" s="281"/>
      <c r="U18" s="281"/>
      <c r="V18" s="281"/>
      <c r="W18" s="281"/>
      <c r="X18" s="281"/>
      <c r="Y18" s="281"/>
      <c r="Z18" s="281"/>
      <c r="AA18" s="281"/>
      <c r="AB18" s="281"/>
      <c r="AC18" s="281"/>
      <c r="AD18" s="281"/>
      <c r="AE18" s="281"/>
      <c r="AF18" s="281"/>
      <c r="AG18" s="281"/>
      <c r="AH18" s="281"/>
      <c r="AI18" s="281"/>
      <c r="AJ18" s="281"/>
      <c r="AK18" s="281"/>
      <c r="AL18" s="281"/>
      <c r="AM18" s="281"/>
    </row>
    <row r="19" spans="1:40">
      <c r="A19" s="281"/>
      <c r="B19" s="281"/>
      <c r="C19" s="281"/>
      <c r="D19" s="281"/>
      <c r="E19" s="281"/>
      <c r="F19" s="281"/>
      <c r="G19" s="281"/>
      <c r="H19" s="281"/>
      <c r="I19" s="281"/>
      <c r="J19" s="281"/>
      <c r="K19" s="281"/>
      <c r="L19" s="281"/>
      <c r="M19" s="281"/>
      <c r="N19" s="281"/>
      <c r="O19" s="281"/>
      <c r="P19" s="281"/>
      <c r="Q19" s="281"/>
      <c r="R19" s="281"/>
      <c r="S19" s="281"/>
      <c r="T19" s="281"/>
      <c r="U19" s="281"/>
      <c r="V19" s="281"/>
      <c r="W19" s="281"/>
      <c r="X19" s="281"/>
      <c r="Y19" s="281"/>
      <c r="Z19" s="281"/>
      <c r="AA19" s="281"/>
      <c r="AB19" s="281"/>
      <c r="AC19" s="281"/>
      <c r="AD19" s="281"/>
      <c r="AE19" s="281"/>
      <c r="AF19" s="281"/>
      <c r="AG19" s="281"/>
      <c r="AH19" s="281"/>
      <c r="AI19" s="281"/>
      <c r="AJ19" s="281"/>
      <c r="AK19" s="281"/>
      <c r="AL19" s="281"/>
      <c r="AM19" s="281"/>
    </row>
    <row r="20" spans="1:40">
      <c r="AN20" s="172" t="s">
        <v>333</v>
      </c>
    </row>
    <row r="21" spans="1:40">
      <c r="A21" s="188" t="str">
        <f>CONCATENATE("1.  ",VLOOKUP(AN21,Table1[#All],2,0))</f>
        <v>1.  นายอัชชานนท์ สิริสุนทรกวี</v>
      </c>
      <c r="B21" s="188"/>
      <c r="C21" s="188"/>
      <c r="D21" s="188"/>
      <c r="E21" s="188"/>
      <c r="F21" s="188"/>
      <c r="G21" s="188"/>
      <c r="H21" s="188"/>
      <c r="I21" s="188"/>
      <c r="J21" s="188"/>
      <c r="K21" s="188"/>
      <c r="L21" s="188"/>
      <c r="M21" s="188"/>
      <c r="N21" s="188"/>
      <c r="O21" s="188"/>
      <c r="P21" s="188"/>
      <c r="Q21" s="280" t="s">
        <v>327</v>
      </c>
      <c r="R21" s="280"/>
      <c r="S21" s="280"/>
      <c r="T21" s="280"/>
      <c r="U21" s="280"/>
      <c r="V21" s="280"/>
      <c r="W21" s="280"/>
      <c r="X21" s="280"/>
      <c r="Y21" s="280"/>
      <c r="Z21" s="288" t="str">
        <f>VLOOKUP(AN21,Table1[#All],3,0)</f>
        <v>1-5010-00067-50-9</v>
      </c>
      <c r="AA21" s="288"/>
      <c r="AB21" s="288"/>
      <c r="AC21" s="288"/>
      <c r="AD21" s="288"/>
      <c r="AE21" s="288"/>
      <c r="AF21" s="288"/>
      <c r="AG21" s="288"/>
      <c r="AH21" s="288"/>
      <c r="AI21" s="288"/>
      <c r="AJ21" s="288"/>
      <c r="AK21" s="288"/>
      <c r="AL21" s="288"/>
      <c r="AM21" s="288"/>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80" t="str">
        <f>CONCATENATE("( ",Sheet1!B8," )")</f>
        <v>( นายปฏิยุทธ์ ฟองแก้ว )</v>
      </c>
      <c r="Y29" s="280"/>
      <c r="Z29" s="280"/>
      <c r="AA29" s="280"/>
      <c r="AB29" s="280"/>
      <c r="AC29" s="280"/>
      <c r="AD29" s="280"/>
      <c r="AE29" s="280"/>
      <c r="AF29" s="280"/>
      <c r="AG29" s="280"/>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125" defaultRowHeight="21.75"/>
  <cols>
    <col min="1" max="1" width="6.125" style="27"/>
    <col min="2" max="2" width="3.875" style="27" customWidth="1"/>
    <col min="3" max="3" width="4" style="27" customWidth="1"/>
    <col min="4" max="4" width="6.125" style="27"/>
    <col min="5" max="5" width="10.625" style="27" customWidth="1"/>
    <col min="6" max="6" width="16.125" style="27" bestFit="1" customWidth="1"/>
    <col min="7" max="8" width="6.125" style="27"/>
    <col min="9" max="9" width="7.125" style="27" customWidth="1"/>
    <col min="10" max="10" width="2.875" style="27" customWidth="1"/>
    <col min="11" max="11" width="6.125" style="27"/>
    <col min="12" max="12" width="3.625" style="27" customWidth="1"/>
    <col min="13" max="13" width="6.75" style="21" customWidth="1"/>
    <col min="14" max="16384" width="6.1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1" t="e">
        <f>#REF!</f>
        <v>#REF!</v>
      </c>
      <c r="M5" s="291"/>
      <c r="N5" s="291"/>
    </row>
    <row r="6" spans="2:15">
      <c r="H6" s="34"/>
      <c r="J6" s="35" t="s">
        <v>114</v>
      </c>
      <c r="L6" s="296"/>
      <c r="M6" s="296"/>
      <c r="N6" s="296"/>
    </row>
    <row r="7" spans="2:15">
      <c r="J7" s="35"/>
    </row>
    <row r="8" spans="2:15" ht="26.25">
      <c r="G8" s="297" t="e">
        <f>#REF!</f>
        <v>#REF!</v>
      </c>
      <c r="H8" s="297"/>
      <c r="I8" s="297"/>
      <c r="J8" s="297"/>
      <c r="K8" s="297"/>
    </row>
    <row r="9" spans="2:15">
      <c r="G9" s="27" t="s">
        <v>115</v>
      </c>
      <c r="H9" s="291" t="s">
        <v>66</v>
      </c>
      <c r="I9" s="291"/>
    </row>
    <row r="11" spans="2:15">
      <c r="F11" s="31" t="s">
        <v>117</v>
      </c>
      <c r="G11" s="31"/>
      <c r="H11" s="31"/>
      <c r="I11" s="31"/>
      <c r="J11" s="31"/>
      <c r="K11" s="31"/>
      <c r="L11" s="31"/>
      <c r="M11" s="31"/>
      <c r="N11" s="27" t="s">
        <v>118</v>
      </c>
    </row>
    <row r="12" spans="2:15">
      <c r="E12" s="294" t="s">
        <v>116</v>
      </c>
      <c r="M12" s="27"/>
    </row>
    <row r="13" spans="2:15">
      <c r="E13" s="294"/>
      <c r="F13" s="292" t="str">
        <f>ปกสำนวน!$C$10</f>
        <v>นางสาวสิริพิชญ์  ใจหมั่น</v>
      </c>
      <c r="G13" s="292"/>
      <c r="H13" s="292"/>
      <c r="I13" s="292"/>
      <c r="J13" s="292"/>
      <c r="K13" s="292"/>
      <c r="L13" s="292"/>
      <c r="M13" s="292"/>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3" t="e">
        <f>$F$19</f>
        <v>#REF!</v>
      </c>
      <c r="L19" s="293"/>
      <c r="M19" s="293"/>
      <c r="N19" s="293"/>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1" t="str">
        <f>ปกสำนวน!$S$7</f>
        <v>นายจิรวัฒน์  ตรีเศียร</v>
      </c>
      <c r="L23" s="291"/>
      <c r="M23" s="291"/>
      <c r="N23" s="291"/>
    </row>
    <row r="24" spans="4:14">
      <c r="M24" s="27"/>
    </row>
    <row r="25" spans="4:14">
      <c r="D25" s="34" t="s">
        <v>130</v>
      </c>
      <c r="M25" s="27"/>
    </row>
    <row r="26" spans="4:14">
      <c r="D26" s="21">
        <v>1</v>
      </c>
      <c r="E26" s="295" t="s">
        <v>131</v>
      </c>
      <c r="F26" s="295"/>
      <c r="G26" s="21" t="s">
        <v>62</v>
      </c>
      <c r="H26" s="293" t="e">
        <f>#REF!</f>
        <v>#REF!</v>
      </c>
      <c r="I26" s="291"/>
      <c r="J26" s="291"/>
      <c r="K26" s="32" t="s">
        <v>99</v>
      </c>
      <c r="M26" s="291" t="e">
        <f>#REF!</f>
        <v>#REF!</v>
      </c>
      <c r="N26" s="291"/>
    </row>
    <row r="27" spans="4:14">
      <c r="D27" s="21">
        <v>2</v>
      </c>
      <c r="E27" s="291"/>
      <c r="F27" s="291"/>
      <c r="G27" s="21" t="s">
        <v>62</v>
      </c>
      <c r="H27" s="291"/>
      <c r="I27" s="291"/>
      <c r="J27" s="291"/>
      <c r="K27" s="32" t="s">
        <v>99</v>
      </c>
      <c r="M27" s="31"/>
      <c r="N27" s="31"/>
    </row>
    <row r="28" spans="4:14">
      <c r="D28" s="21">
        <v>3</v>
      </c>
      <c r="E28" s="291"/>
      <c r="F28" s="291"/>
      <c r="G28" s="21" t="s">
        <v>62</v>
      </c>
      <c r="H28" s="291"/>
      <c r="I28" s="291"/>
      <c r="J28" s="291"/>
      <c r="K28" s="32" t="s">
        <v>99</v>
      </c>
      <c r="M28" s="31"/>
      <c r="N28" s="31"/>
    </row>
    <row r="29" spans="4:14">
      <c r="D29" s="21">
        <v>4</v>
      </c>
      <c r="E29" s="291"/>
      <c r="F29" s="291"/>
      <c r="G29" s="21" t="s">
        <v>62</v>
      </c>
      <c r="H29" s="291"/>
      <c r="I29" s="291"/>
      <c r="J29" s="291"/>
      <c r="K29" s="32" t="s">
        <v>99</v>
      </c>
      <c r="M29" s="31"/>
      <c r="N29" s="31"/>
    </row>
    <row r="30" spans="4:14">
      <c r="D30" s="21">
        <v>5</v>
      </c>
      <c r="E30" s="291"/>
      <c r="F30" s="291"/>
      <c r="G30" s="21" t="s">
        <v>62</v>
      </c>
      <c r="H30" s="291"/>
      <c r="I30" s="291"/>
      <c r="J30" s="291"/>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125" defaultRowHeight="18.75"/>
  <cols>
    <col min="1" max="1" width="5.25" style="4" customWidth="1"/>
    <col min="2" max="2" width="30.75" style="1" customWidth="1"/>
    <col min="3" max="3" width="3.625" style="1" customWidth="1"/>
    <col min="4" max="4" width="19" style="1" customWidth="1"/>
    <col min="5" max="5" width="3.625" style="1" customWidth="1"/>
    <col min="6" max="6" width="18.25" style="1" customWidth="1"/>
    <col min="7" max="7" width="17.875" style="3" customWidth="1"/>
    <col min="8" max="16384" width="9.125" style="1"/>
  </cols>
  <sheetData>
    <row r="1" spans="1:7">
      <c r="D1" s="18" t="s">
        <v>105</v>
      </c>
      <c r="F1" s="301" t="e">
        <f>#REF!</f>
        <v>#REF!</v>
      </c>
      <c r="G1" s="301"/>
    </row>
    <row r="2" spans="1:7">
      <c r="D2" s="18" t="s">
        <v>104</v>
      </c>
      <c r="F2" s="298" t="e">
        <f>#REF!</f>
        <v>#REF!</v>
      </c>
      <c r="G2" s="298"/>
    </row>
    <row r="3" spans="1:7" ht="10.5" customHeight="1">
      <c r="A3" s="300"/>
      <c r="B3" s="300"/>
      <c r="C3" s="300"/>
      <c r="D3" s="300"/>
      <c r="E3" s="300"/>
      <c r="F3" s="300"/>
      <c r="G3" s="300"/>
    </row>
    <row r="4" spans="1:7">
      <c r="A4" s="8" t="s">
        <v>1</v>
      </c>
      <c r="B4" s="8" t="s">
        <v>2</v>
      </c>
      <c r="C4" s="299" t="s">
        <v>3</v>
      </c>
      <c r="D4" s="299"/>
      <c r="E4" s="299" t="s">
        <v>4</v>
      </c>
      <c r="F4" s="299"/>
      <c r="G4" s="299"/>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91"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3" t="e">
        <f>ค่าธรรมเนียมศาล!$S$8</f>
        <v>#REF!</v>
      </c>
      <c r="L7" s="303"/>
      <c r="M7" s="303"/>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3.25">
      <c r="A16" s="93" t="s">
        <v>143</v>
      </c>
    </row>
    <row r="17" spans="1:16" ht="23.25">
      <c r="B17" s="94" t="s">
        <v>137</v>
      </c>
      <c r="N17" s="95"/>
      <c r="O17" s="95"/>
      <c r="P17" s="95"/>
    </row>
    <row r="19" spans="1:16">
      <c r="B19" s="304" t="s">
        <v>0</v>
      </c>
      <c r="C19" s="304"/>
      <c r="D19" s="304"/>
      <c r="E19" s="304"/>
      <c r="F19" s="304" t="s">
        <v>138</v>
      </c>
      <c r="G19" s="304"/>
      <c r="H19" s="304"/>
      <c r="I19" s="312" t="s">
        <v>63</v>
      </c>
      <c r="J19" s="313"/>
      <c r="K19" s="313"/>
      <c r="L19" s="304" t="s">
        <v>139</v>
      </c>
      <c r="M19" s="304"/>
      <c r="N19" s="304"/>
    </row>
    <row r="20" spans="1:16">
      <c r="B20" s="307" t="e">
        <f>$I$8</f>
        <v>#REF!</v>
      </c>
      <c r="C20" s="307"/>
      <c r="D20" s="307"/>
      <c r="E20" s="307"/>
      <c r="F20" s="305" t="e">
        <f>#REF!</f>
        <v>#REF!</v>
      </c>
      <c r="G20" s="305"/>
      <c r="H20" s="305"/>
      <c r="I20" s="310" t="e">
        <f>#REF!</f>
        <v>#REF!</v>
      </c>
      <c r="J20" s="311"/>
      <c r="K20" s="311"/>
      <c r="L20" s="306" t="e">
        <f>#REF!</f>
        <v>#REF!</v>
      </c>
      <c r="M20" s="306"/>
      <c r="N20" s="306"/>
    </row>
    <row r="21" spans="1:16">
      <c r="B21" s="308" t="s">
        <v>146</v>
      </c>
      <c r="C21" s="309"/>
      <c r="D21" s="309"/>
      <c r="E21" s="309"/>
      <c r="F21" s="309"/>
      <c r="G21" s="309"/>
      <c r="H21" s="309"/>
      <c r="I21" s="309"/>
      <c r="J21" s="309"/>
      <c r="K21" s="309"/>
      <c r="L21" s="302" t="e">
        <f>SUM(L20)</f>
        <v>#REF!</v>
      </c>
      <c r="M21" s="302"/>
      <c r="N21" s="302"/>
    </row>
    <row r="22" spans="1:16">
      <c r="B22" s="39"/>
    </row>
    <row r="23" spans="1:16" ht="23.25">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625" defaultRowHeight="14.25"/>
  <cols>
    <col min="1" max="3" width="3.625" style="39"/>
    <col min="4" max="5" width="3.625" style="39" customWidth="1"/>
    <col min="6" max="8" width="3.625" style="39"/>
    <col min="9" max="10" width="3.625" style="39" customWidth="1"/>
    <col min="11" max="14" width="3.625" style="39"/>
    <col min="15" max="15" width="3.625" style="39" customWidth="1"/>
    <col min="16" max="18" width="3.625" style="39"/>
    <col min="19" max="20" width="3.625" style="39" customWidth="1"/>
    <col min="21" max="22" width="3.625" style="39"/>
    <col min="23" max="23" width="3.625" style="39" customWidth="1"/>
    <col min="24" max="16384" width="3.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7.25">
      <c r="A6" s="45" t="s">
        <v>61</v>
      </c>
      <c r="Y6" s="46"/>
    </row>
    <row r="7" spans="1:25" ht="27">
      <c r="A7" s="47"/>
      <c r="O7" s="332" t="s">
        <v>60</v>
      </c>
      <c r="P7" s="332"/>
      <c r="Q7" s="48"/>
      <c r="R7" s="48"/>
      <c r="S7" s="48"/>
      <c r="T7" s="48"/>
      <c r="U7" s="48"/>
      <c r="V7" s="49" t="e">
        <f>ใบปะหน้าค่าธรรมเนียมศาล!$C$6</f>
        <v>#REF!</v>
      </c>
      <c r="W7" s="337" t="s">
        <v>202</v>
      </c>
      <c r="X7" s="337"/>
      <c r="Y7" s="50"/>
    </row>
    <row r="8" spans="1:25" ht="21" customHeight="1">
      <c r="A8" s="51"/>
      <c r="O8" s="332" t="s">
        <v>62</v>
      </c>
      <c r="P8" s="332"/>
      <c r="Q8" s="48"/>
      <c r="R8" s="48"/>
      <c r="S8" s="346" t="e">
        <f>#REF!</f>
        <v>#REF!</v>
      </c>
      <c r="T8" s="346"/>
      <c r="U8" s="346"/>
      <c r="V8" s="346"/>
      <c r="W8" s="346"/>
      <c r="X8" s="346"/>
      <c r="Y8" s="52"/>
    </row>
    <row r="9" spans="1:25" ht="21.75">
      <c r="A9" s="53" t="s">
        <v>63</v>
      </c>
      <c r="B9" s="54"/>
      <c r="C9" s="55" t="e">
        <f>#REF!</f>
        <v>#REF!</v>
      </c>
      <c r="D9" s="56"/>
      <c r="E9" s="56"/>
      <c r="F9" s="56"/>
      <c r="G9" s="56"/>
      <c r="H9" s="56"/>
      <c r="I9" s="56"/>
      <c r="J9" s="56"/>
      <c r="K9" s="56"/>
      <c r="L9" s="56"/>
      <c r="M9" s="57" t="s">
        <v>64</v>
      </c>
      <c r="R9" s="58"/>
      <c r="S9" s="58"/>
      <c r="T9" s="59"/>
      <c r="U9" s="59" t="s">
        <v>152</v>
      </c>
      <c r="V9" s="338"/>
      <c r="W9" s="338"/>
      <c r="X9" s="338"/>
      <c r="Y9" s="60"/>
    </row>
    <row r="10" spans="1:25" ht="21.75">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75">
      <c r="A11" s="53" t="s">
        <v>69</v>
      </c>
      <c r="B11" s="57"/>
      <c r="D11" s="58"/>
      <c r="E11" s="348" t="e">
        <f>#REF!</f>
        <v>#REF!</v>
      </c>
      <c r="F11" s="348"/>
      <c r="G11" s="348"/>
      <c r="H11" s="348"/>
      <c r="I11" s="348"/>
      <c r="J11" s="58"/>
      <c r="K11" s="58"/>
      <c r="L11" s="345" t="s">
        <v>0</v>
      </c>
      <c r="M11" s="345"/>
      <c r="N11" s="56"/>
      <c r="O11" s="347" t="e">
        <f>#REF!</f>
        <v>#REF!</v>
      </c>
      <c r="P11" s="347"/>
      <c r="Q11" s="347"/>
      <c r="R11" s="347"/>
      <c r="S11" s="347"/>
      <c r="T11" s="347"/>
      <c r="U11" s="347"/>
      <c r="V11" s="347"/>
      <c r="W11" s="347"/>
      <c r="X11" s="347"/>
      <c r="Y11" s="63"/>
    </row>
    <row r="12" spans="1:25" ht="21.75">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75">
      <c r="A14" s="333" t="s">
        <v>72</v>
      </c>
      <c r="B14" s="334"/>
      <c r="C14" s="334"/>
      <c r="D14" s="334"/>
      <c r="E14" s="334"/>
      <c r="F14" s="334"/>
      <c r="G14" s="334"/>
      <c r="H14" s="334"/>
      <c r="I14" s="335"/>
      <c r="J14" s="333" t="s">
        <v>73</v>
      </c>
      <c r="K14" s="334"/>
      <c r="L14" s="334"/>
      <c r="M14" s="334"/>
      <c r="N14" s="334"/>
      <c r="O14" s="334"/>
      <c r="P14" s="334"/>
      <c r="Q14" s="335"/>
      <c r="R14" s="333" t="s">
        <v>74</v>
      </c>
      <c r="S14" s="334"/>
      <c r="T14" s="334"/>
      <c r="U14" s="334"/>
      <c r="V14" s="334"/>
      <c r="W14" s="334"/>
      <c r="X14" s="334"/>
      <c r="Y14" s="335"/>
    </row>
    <row r="15" spans="1:25" ht="21.75">
      <c r="A15" s="318" t="s">
        <v>103</v>
      </c>
      <c r="B15" s="319"/>
      <c r="C15" s="319"/>
      <c r="D15" s="319"/>
      <c r="E15" s="319"/>
      <c r="F15" s="319"/>
      <c r="G15" s="319"/>
      <c r="H15" s="319"/>
      <c r="I15" s="320"/>
      <c r="J15" s="339" t="e">
        <f>$E$10</f>
        <v>#REF!</v>
      </c>
      <c r="K15" s="340"/>
      <c r="L15" s="340"/>
      <c r="M15" s="340"/>
      <c r="N15" s="340"/>
      <c r="O15" s="340"/>
      <c r="P15" s="340"/>
      <c r="Q15" s="341"/>
      <c r="R15" s="342" t="e">
        <f>#REF!</f>
        <v>#REF!</v>
      </c>
      <c r="S15" s="343"/>
      <c r="T15" s="343"/>
      <c r="U15" s="343"/>
      <c r="V15" s="343"/>
      <c r="W15" s="343"/>
      <c r="X15" s="343"/>
      <c r="Y15" s="344"/>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75">
      <c r="A18" s="349" t="s">
        <v>75</v>
      </c>
      <c r="B18" s="350"/>
      <c r="C18" s="350"/>
      <c r="D18" s="350"/>
      <c r="E18" s="350"/>
      <c r="F18" s="350"/>
      <c r="G18" s="350"/>
      <c r="H18" s="350"/>
      <c r="I18" s="350"/>
      <c r="J18" s="350"/>
      <c r="K18" s="350"/>
      <c r="L18" s="350"/>
      <c r="M18" s="350"/>
      <c r="N18" s="350"/>
      <c r="O18" s="350"/>
      <c r="P18" s="350"/>
      <c r="Q18" s="351"/>
      <c r="R18" s="324" t="e">
        <f>SUM(R15:Y17)</f>
        <v>#REF!</v>
      </c>
      <c r="S18" s="313"/>
      <c r="T18" s="313"/>
      <c r="U18" s="313"/>
      <c r="V18" s="313"/>
      <c r="W18" s="313"/>
      <c r="X18" s="313"/>
      <c r="Y18" s="317"/>
    </row>
    <row r="19" spans="1:25" ht="21.75">
      <c r="A19" s="96" t="s">
        <v>76</v>
      </c>
      <c r="B19" s="97"/>
      <c r="C19" s="97"/>
      <c r="D19" s="97"/>
      <c r="E19" s="97"/>
      <c r="F19" s="97"/>
      <c r="G19" s="97"/>
      <c r="H19" s="97"/>
      <c r="I19" s="97"/>
      <c r="J19" s="97"/>
      <c r="K19" s="97"/>
      <c r="L19" s="66"/>
      <c r="M19" s="58"/>
      <c r="N19" s="66"/>
      <c r="O19" s="58"/>
      <c r="P19" s="352" t="s">
        <v>73</v>
      </c>
      <c r="Q19" s="352"/>
      <c r="R19" s="58"/>
      <c r="S19" s="58"/>
      <c r="T19" s="58"/>
      <c r="U19" s="58"/>
      <c r="V19" s="58"/>
      <c r="W19" s="58"/>
      <c r="X19" s="57" t="s">
        <v>77</v>
      </c>
      <c r="Y19" s="46"/>
    </row>
    <row r="20" spans="1:25" ht="21.75">
      <c r="A20" s="53" t="s">
        <v>78</v>
      </c>
      <c r="B20" s="57"/>
      <c r="C20" s="57"/>
      <c r="D20" s="55" t="e">
        <f>$C$9</f>
        <v>#REF!</v>
      </c>
      <c r="E20" s="55"/>
      <c r="F20" s="55"/>
      <c r="G20" s="54"/>
      <c r="H20" s="56"/>
      <c r="I20" s="56"/>
      <c r="J20" s="332" t="s">
        <v>79</v>
      </c>
      <c r="K20" s="332"/>
      <c r="L20" s="332"/>
      <c r="M20" s="336" t="e">
        <f>#REF!</f>
        <v>#REF!</v>
      </c>
      <c r="N20" s="336"/>
      <c r="O20" s="336"/>
      <c r="P20" s="332" t="s">
        <v>80</v>
      </c>
      <c r="Q20" s="332"/>
      <c r="R20" s="332"/>
      <c r="S20" s="325" t="e">
        <f>$R$18</f>
        <v>#REF!</v>
      </c>
      <c r="T20" s="325"/>
      <c r="U20" s="325"/>
      <c r="V20" s="325"/>
      <c r="W20" s="325"/>
      <c r="X20" s="57" t="s">
        <v>81</v>
      </c>
      <c r="Y20" s="46"/>
    </row>
    <row r="21" spans="1:25" ht="21.75">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75">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75">
      <c r="A24" s="333" t="s">
        <v>49</v>
      </c>
      <c r="B24" s="334"/>
      <c r="C24" s="334"/>
      <c r="D24" s="334"/>
      <c r="E24" s="334"/>
      <c r="F24" s="334"/>
      <c r="G24" s="334"/>
      <c r="H24" s="334"/>
      <c r="I24" s="334"/>
      <c r="J24" s="334"/>
      <c r="K24" s="334"/>
      <c r="L24" s="334"/>
      <c r="M24" s="334"/>
      <c r="N24" s="334"/>
      <c r="O24" s="335"/>
      <c r="P24" s="333" t="s">
        <v>84</v>
      </c>
      <c r="Q24" s="334"/>
      <c r="R24" s="334"/>
      <c r="S24" s="334"/>
      <c r="T24" s="335"/>
      <c r="U24" s="333" t="s">
        <v>80</v>
      </c>
      <c r="V24" s="334"/>
      <c r="W24" s="334"/>
      <c r="X24" s="334"/>
      <c r="Y24" s="335"/>
    </row>
    <row r="25" spans="1:25" ht="12" customHeight="1">
      <c r="A25" s="91"/>
      <c r="B25" s="57"/>
      <c r="C25" s="57"/>
      <c r="D25" s="57"/>
      <c r="E25" s="57"/>
      <c r="F25" s="57"/>
      <c r="G25" s="57"/>
      <c r="H25" s="57"/>
      <c r="I25" s="57"/>
      <c r="J25" s="57"/>
      <c r="K25" s="57"/>
      <c r="M25" s="57"/>
      <c r="N25" s="57"/>
      <c r="O25" s="98"/>
      <c r="Q25" s="57"/>
      <c r="T25" s="98"/>
      <c r="Y25" s="46"/>
    </row>
    <row r="26" spans="1:25" ht="21.75">
      <c r="A26" s="68" t="s">
        <v>97</v>
      </c>
      <c r="B26" s="57" t="s">
        <v>86</v>
      </c>
      <c r="F26" s="56"/>
      <c r="G26" s="56"/>
      <c r="H26" s="56"/>
      <c r="I26" s="56"/>
      <c r="J26" s="56"/>
      <c r="K26" s="56"/>
      <c r="L26" s="56"/>
      <c r="M26" s="56"/>
      <c r="N26" s="56"/>
      <c r="O26" s="63"/>
      <c r="P26" s="321"/>
      <c r="Q26" s="322"/>
      <c r="R26" s="322"/>
      <c r="S26" s="322"/>
      <c r="T26" s="323"/>
      <c r="U26" s="326" t="e">
        <f>#REF!</f>
        <v>#REF!</v>
      </c>
      <c r="V26" s="327"/>
      <c r="W26" s="327"/>
      <c r="X26" s="327"/>
      <c r="Y26" s="328"/>
    </row>
    <row r="27" spans="1:25" ht="21.75">
      <c r="A27" s="68" t="s">
        <v>14</v>
      </c>
      <c r="B27" s="57" t="s">
        <v>87</v>
      </c>
      <c r="G27" s="58"/>
      <c r="H27" s="58"/>
      <c r="I27" s="58"/>
      <c r="J27" s="58"/>
      <c r="K27" s="58"/>
      <c r="L27" s="58"/>
      <c r="M27" s="58"/>
      <c r="N27" s="58"/>
      <c r="O27" s="60"/>
      <c r="P27" s="321"/>
      <c r="Q27" s="322"/>
      <c r="R27" s="322"/>
      <c r="S27" s="322"/>
      <c r="T27" s="323"/>
      <c r="U27" s="329"/>
      <c r="V27" s="330"/>
      <c r="W27" s="330"/>
      <c r="X27" s="330"/>
      <c r="Y27" s="331"/>
    </row>
    <row r="28" spans="1:25" ht="21.75">
      <c r="A28" s="68" t="s">
        <v>14</v>
      </c>
      <c r="B28" s="57" t="s">
        <v>88</v>
      </c>
      <c r="F28" s="62"/>
      <c r="G28" s="62" t="s">
        <v>14</v>
      </c>
      <c r="H28" s="99" t="s">
        <v>89</v>
      </c>
      <c r="I28" s="100"/>
      <c r="J28" s="100"/>
      <c r="K28" s="101" t="s">
        <v>14</v>
      </c>
      <c r="L28" s="99" t="s">
        <v>90</v>
      </c>
      <c r="M28" s="99"/>
      <c r="N28" s="100"/>
      <c r="O28" s="102"/>
      <c r="P28" s="321"/>
      <c r="Q28" s="322"/>
      <c r="R28" s="322"/>
      <c r="S28" s="322"/>
      <c r="T28" s="323"/>
      <c r="U28" s="329"/>
      <c r="V28" s="330"/>
      <c r="W28" s="330"/>
      <c r="X28" s="330"/>
      <c r="Y28" s="331"/>
    </row>
    <row r="29" spans="1:25" ht="21.75">
      <c r="A29" s="68" t="s">
        <v>14</v>
      </c>
      <c r="B29" s="57" t="s">
        <v>91</v>
      </c>
      <c r="F29" s="69"/>
      <c r="G29" s="69"/>
      <c r="H29" s="103"/>
      <c r="I29" s="104"/>
      <c r="J29" s="104"/>
      <c r="K29" s="105"/>
      <c r="L29" s="103"/>
      <c r="M29" s="103"/>
      <c r="N29" s="104"/>
      <c r="O29" s="104"/>
      <c r="P29" s="321"/>
      <c r="Q29" s="322"/>
      <c r="R29" s="322"/>
      <c r="S29" s="322"/>
      <c r="T29" s="323"/>
      <c r="U29" s="329"/>
      <c r="V29" s="330"/>
      <c r="W29" s="330"/>
      <c r="X29" s="330"/>
      <c r="Y29" s="331"/>
    </row>
    <row r="30" spans="1:25" ht="21.75">
      <c r="A30" s="68" t="s">
        <v>14</v>
      </c>
      <c r="B30" s="57" t="s">
        <v>91</v>
      </c>
      <c r="F30" s="69"/>
      <c r="G30" s="54"/>
      <c r="H30" s="56"/>
      <c r="I30" s="56"/>
      <c r="J30" s="69"/>
      <c r="K30" s="54"/>
      <c r="L30" s="54"/>
      <c r="M30" s="56"/>
      <c r="N30" s="56"/>
      <c r="O30" s="63"/>
      <c r="P30" s="321"/>
      <c r="Q30" s="322"/>
      <c r="R30" s="322"/>
      <c r="S30" s="322"/>
      <c r="T30" s="323"/>
      <c r="U30" s="329"/>
      <c r="V30" s="330"/>
      <c r="W30" s="330"/>
      <c r="X30" s="330"/>
      <c r="Y30" s="331"/>
    </row>
    <row r="31" spans="1:25" ht="22.5" thickBot="1">
      <c r="A31" s="355" t="s">
        <v>92</v>
      </c>
      <c r="B31" s="332"/>
      <c r="D31" s="56"/>
      <c r="E31" s="56"/>
      <c r="F31" s="56"/>
      <c r="G31" s="56"/>
      <c r="H31" s="56"/>
      <c r="I31" s="56"/>
      <c r="J31" s="56"/>
      <c r="K31" s="56"/>
      <c r="L31" s="56"/>
      <c r="M31" s="56"/>
      <c r="N31" s="56"/>
      <c r="O31" s="63"/>
      <c r="P31" s="64"/>
      <c r="T31" s="46"/>
      <c r="U31" s="329"/>
      <c r="V31" s="330"/>
      <c r="W31" s="330"/>
      <c r="X31" s="330"/>
      <c r="Y31" s="331"/>
    </row>
    <row r="32" spans="1:25" ht="22.5" thickBot="1">
      <c r="A32" s="70" t="s">
        <v>93</v>
      </c>
      <c r="B32" s="57"/>
      <c r="D32" s="313" t="e">
        <f>"- ("&amp;BAHTTEXT($U$32)&amp;") -"</f>
        <v>#REF!</v>
      </c>
      <c r="E32" s="313"/>
      <c r="F32" s="313"/>
      <c r="G32" s="313"/>
      <c r="H32" s="313"/>
      <c r="I32" s="313"/>
      <c r="J32" s="313"/>
      <c r="K32" s="313"/>
      <c r="L32" s="313"/>
      <c r="M32" s="313"/>
      <c r="N32" s="313"/>
      <c r="O32" s="317"/>
      <c r="P32" s="67"/>
      <c r="U32" s="356" t="e">
        <f>SUM(U26:$Y$30)</f>
        <v>#REF!</v>
      </c>
      <c r="V32" s="357"/>
      <c r="W32" s="357"/>
      <c r="X32" s="357"/>
      <c r="Y32" s="358"/>
    </row>
    <row r="33" spans="1:25" ht="11.25" customHeight="1">
      <c r="A33" s="64"/>
      <c r="O33" s="46"/>
      <c r="T33" s="46"/>
      <c r="Y33" s="46"/>
    </row>
    <row r="34" spans="1:25" ht="21.75">
      <c r="A34" s="333" t="s">
        <v>148</v>
      </c>
      <c r="B34" s="334"/>
      <c r="C34" s="334"/>
      <c r="D34" s="334"/>
      <c r="E34" s="335"/>
      <c r="F34" s="333" t="s">
        <v>149</v>
      </c>
      <c r="G34" s="334"/>
      <c r="H34" s="334"/>
      <c r="I34" s="334"/>
      <c r="J34" s="335"/>
      <c r="K34" s="333" t="s">
        <v>150</v>
      </c>
      <c r="L34" s="334"/>
      <c r="M34" s="334"/>
      <c r="N34" s="334"/>
      <c r="O34" s="334"/>
      <c r="P34" s="333" t="s">
        <v>150</v>
      </c>
      <c r="Q34" s="334"/>
      <c r="R34" s="334"/>
      <c r="S34" s="334"/>
      <c r="T34" s="334"/>
      <c r="U34" s="359" t="s">
        <v>151</v>
      </c>
      <c r="V34" s="360"/>
      <c r="W34" s="360"/>
      <c r="X34" s="360"/>
      <c r="Y34" s="361"/>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75">
      <c r="A37" s="353" t="s">
        <v>95</v>
      </c>
      <c r="B37" s="332"/>
      <c r="C37" s="332"/>
      <c r="D37" s="332"/>
      <c r="E37" s="354"/>
      <c r="F37" s="353" t="s">
        <v>95</v>
      </c>
      <c r="G37" s="332"/>
      <c r="H37" s="332"/>
      <c r="I37" s="332"/>
      <c r="J37" s="354"/>
      <c r="K37" s="332" t="s">
        <v>94</v>
      </c>
      <c r="L37" s="332"/>
      <c r="M37" s="332"/>
      <c r="N37" s="332"/>
      <c r="O37" s="354"/>
      <c r="R37" s="71" t="s">
        <v>96</v>
      </c>
      <c r="T37" s="46"/>
      <c r="U37" s="332" t="s">
        <v>94</v>
      </c>
      <c r="V37" s="332"/>
      <c r="W37" s="332"/>
      <c r="X37" s="332"/>
      <c r="Y37" s="354"/>
    </row>
    <row r="38" spans="1:25" ht="21.75">
      <c r="A38" s="72" t="s">
        <v>62</v>
      </c>
      <c r="B38" s="314"/>
      <c r="C38" s="315"/>
      <c r="D38" s="315"/>
      <c r="E38" s="316"/>
      <c r="F38" s="54" t="s">
        <v>62</v>
      </c>
      <c r="G38" s="315"/>
      <c r="H38" s="315"/>
      <c r="I38" s="315"/>
      <c r="J38" s="316"/>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125" defaultRowHeight="21.75"/>
  <cols>
    <col min="1" max="1" width="9.125" style="2" customWidth="1"/>
    <col min="2" max="2" width="9.125" style="2"/>
    <col min="3" max="3" width="9.875" style="2" customWidth="1"/>
    <col min="4" max="4" width="6" style="2" customWidth="1"/>
    <col min="5" max="5" width="7" style="2" customWidth="1"/>
    <col min="6" max="6" width="9.125" style="2" customWidth="1"/>
    <col min="7" max="16384" width="9.125" style="2"/>
  </cols>
  <sheetData>
    <row r="1" spans="1:9" ht="29.25">
      <c r="A1" s="229" t="s">
        <v>107</v>
      </c>
      <c r="B1" s="229"/>
      <c r="C1" s="229"/>
      <c r="D1" s="229"/>
      <c r="E1" s="229"/>
      <c r="F1" s="229"/>
      <c r="G1" s="229"/>
      <c r="H1" s="229"/>
      <c r="I1" s="229"/>
    </row>
    <row r="3" spans="1:9" ht="21.75" customHeight="1">
      <c r="C3" s="19" t="s">
        <v>108</v>
      </c>
      <c r="D3" s="19"/>
      <c r="E3" s="281" t="e">
        <f>#REF!</f>
        <v>#REF!</v>
      </c>
      <c r="F3" s="281"/>
      <c r="G3" s="281"/>
      <c r="H3" s="36"/>
      <c r="I3" s="36"/>
    </row>
    <row r="4" spans="1:9">
      <c r="C4" s="19" t="s">
        <v>109</v>
      </c>
      <c r="D4" s="19"/>
      <c r="E4" s="362" t="e">
        <f>#REF!</f>
        <v>#REF!</v>
      </c>
      <c r="F4" s="362"/>
      <c r="G4" s="362"/>
    </row>
    <row r="5" spans="1:9">
      <c r="B5" s="22"/>
      <c r="C5" s="22"/>
      <c r="D5" s="22"/>
      <c r="E5" s="22"/>
      <c r="F5" s="22"/>
      <c r="G5" s="22"/>
      <c r="H5" s="22"/>
    </row>
    <row r="35" spans="1:10" ht="29.25">
      <c r="A35" s="229" t="s">
        <v>110</v>
      </c>
      <c r="B35" s="229"/>
      <c r="C35" s="229"/>
      <c r="D35" s="229"/>
      <c r="E35" s="229"/>
      <c r="F35" s="229"/>
      <c r="G35" s="229"/>
      <c r="H35" s="229"/>
      <c r="I35" s="229"/>
    </row>
    <row r="37" spans="1:10">
      <c r="B37" s="19" t="s">
        <v>108</v>
      </c>
      <c r="C37" s="19"/>
      <c r="D37" s="2" t="e">
        <f>#REF!</f>
        <v>#REF!</v>
      </c>
    </row>
    <row r="38" spans="1:10">
      <c r="B38" s="19" t="s">
        <v>109</v>
      </c>
      <c r="C38" s="19"/>
      <c r="D38" s="362" t="e">
        <f>#REF!</f>
        <v>#REF!</v>
      </c>
      <c r="E38" s="362"/>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3" t="e">
        <f>ค่าธรรมเนียมศาล!$S$8</f>
        <v>#REF!</v>
      </c>
      <c r="L7" s="303"/>
      <c r="M7" s="303"/>
    </row>
    <row r="8" spans="1:16">
      <c r="A8" s="79" t="s">
        <v>32</v>
      </c>
      <c r="C8" s="75" t="s">
        <v>36</v>
      </c>
      <c r="H8" s="363" t="e">
        <f>#REF!</f>
        <v>#REF!</v>
      </c>
      <c r="I8" s="365"/>
      <c r="J8" s="365"/>
      <c r="K8" s="365"/>
      <c r="L8" s="365"/>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3" t="e">
        <f>#REF!</f>
        <v>#REF!</v>
      </c>
      <c r="J20" s="363"/>
      <c r="K20" s="75" t="s">
        <v>43</v>
      </c>
      <c r="N20" s="364" t="e">
        <f>#REF!</f>
        <v>#REF!</v>
      </c>
      <c r="O20" s="364"/>
      <c r="P20" s="364"/>
    </row>
    <row r="21" spans="1:16">
      <c r="A21" s="75" t="s">
        <v>44</v>
      </c>
      <c r="B21" s="240" t="e">
        <f>#REF!</f>
        <v>#REF!</v>
      </c>
      <c r="C21" s="240"/>
    </row>
    <row r="22" spans="1:16">
      <c r="B22" s="75" t="s">
        <v>45</v>
      </c>
    </row>
    <row r="23" spans="1:16" ht="22.5" thickBot="1">
      <c r="C23" s="74"/>
      <c r="D23" s="74"/>
      <c r="E23" s="74"/>
      <c r="F23" s="74"/>
      <c r="G23" s="74"/>
      <c r="H23" s="74"/>
      <c r="I23" s="74"/>
      <c r="J23" s="74"/>
      <c r="K23" s="74"/>
      <c r="L23" s="74"/>
      <c r="M23" s="74"/>
      <c r="N23" s="74"/>
    </row>
    <row r="24" spans="1:16" ht="22.5" thickBot="1">
      <c r="C24" s="80" t="s">
        <v>1</v>
      </c>
      <c r="D24" s="367" t="s">
        <v>49</v>
      </c>
      <c r="E24" s="368"/>
      <c r="F24" s="368"/>
      <c r="G24" s="368"/>
      <c r="H24" s="368"/>
      <c r="I24" s="368"/>
      <c r="J24" s="368"/>
      <c r="K24" s="81"/>
      <c r="L24" s="368" t="s">
        <v>48</v>
      </c>
      <c r="M24" s="368"/>
      <c r="N24" s="368"/>
    </row>
    <row r="25" spans="1:16">
      <c r="C25" s="82">
        <v>1</v>
      </c>
      <c r="D25" s="83" t="s">
        <v>58</v>
      </c>
      <c r="G25" s="84" t="s">
        <v>46</v>
      </c>
      <c r="H25" s="38" t="s">
        <v>47</v>
      </c>
      <c r="I25" s="85" t="e">
        <f>#REF!</f>
        <v>#REF!</v>
      </c>
      <c r="K25" s="86"/>
      <c r="L25" s="371" t="e">
        <f>#REF!</f>
        <v>#REF!</v>
      </c>
      <c r="M25" s="371"/>
      <c r="N25" s="371"/>
    </row>
    <row r="26" spans="1:16">
      <c r="C26" s="82">
        <v>2</v>
      </c>
      <c r="D26" s="83" t="s">
        <v>100</v>
      </c>
      <c r="K26" s="87"/>
      <c r="L26" s="372" t="e">
        <f>IF(#REF!&gt;701,#REF!,2000)</f>
        <v>#REF!</v>
      </c>
      <c r="M26" s="372"/>
      <c r="N26" s="372"/>
    </row>
    <row r="27" spans="1:16">
      <c r="C27" s="82"/>
      <c r="D27" s="83"/>
      <c r="K27" s="87"/>
      <c r="L27" s="372"/>
      <c r="M27" s="372"/>
      <c r="N27" s="372"/>
    </row>
    <row r="28" spans="1:16">
      <c r="C28" s="88"/>
      <c r="D28" s="89"/>
      <c r="E28" s="55"/>
      <c r="F28" s="55"/>
      <c r="G28" s="55"/>
      <c r="H28" s="55"/>
      <c r="I28" s="373" t="s">
        <v>52</v>
      </c>
      <c r="J28" s="373"/>
      <c r="K28" s="373"/>
      <c r="L28" s="374"/>
      <c r="M28" s="374"/>
      <c r="N28" s="374"/>
    </row>
    <row r="29" spans="1:16" ht="22.5" thickBot="1">
      <c r="C29" s="90"/>
      <c r="D29" s="366"/>
      <c r="E29" s="366"/>
      <c r="F29" s="366"/>
      <c r="G29" s="370" t="e">
        <f>"- ("&amp;BAHTTEXT($L$29)&amp;") -"</f>
        <v>#REF!</v>
      </c>
      <c r="H29" s="370"/>
      <c r="I29" s="370"/>
      <c r="J29" s="370"/>
      <c r="K29" s="370"/>
      <c r="L29" s="369" t="e">
        <f>SUM(L25:N28)</f>
        <v>#REF!</v>
      </c>
      <c r="M29" s="369"/>
      <c r="N29" s="369"/>
    </row>
    <row r="30" spans="1:16" ht="22.5"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nasamon khamchan</cp:lastModifiedBy>
  <cp:lastPrinted>2024-07-13T04:22:39Z</cp:lastPrinted>
  <dcterms:created xsi:type="dcterms:W3CDTF">2016-06-06T16:13:57Z</dcterms:created>
  <dcterms:modified xsi:type="dcterms:W3CDTF">2025-01-07T10:11:11Z</dcterms:modified>
</cp:coreProperties>
</file>