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21-2-68\ศ.2\2817-นายนิรุต สันคำ\"/>
    </mc:Choice>
  </mc:AlternateContent>
  <xr:revisionPtr revIDLastSave="0" documentId="8_{577CEE19-BD02-4445-9EF0-1E917831F99A}"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<sst xmlns="http://schemas.openxmlformats.org/spreadsheetml/2006/main" count="724" uniqueCount="360">
  <si>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</si>
  <si>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</si>
  <si>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</si>
  <si>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</si>
  <si>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</si>
  <si>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</si>
  <si>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</si>
  <si>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</si>
  <si>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</si>
  <si>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</si>
  <si>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</si>
  <si>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</si>
  <si>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</si>
  <si>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</si>
  <si>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</si>
  <si>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</si>
  <si>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</si>
  <si>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</si>
  <si>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</si>
  <si>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</si>
  <si>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</si>
  <si>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</si>
  <si>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</si>
  <si>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</si>
  <si>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</si>
  <si>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</si>
  <si>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</si>
  <si>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</si>
  <si>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</si>
  <si>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</si>
  <si>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</si>
  <si>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</si>
  <si>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</si>
  <si>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</si>
  <si>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</si>
  <si>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</si>
  <si>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</si>
  <si>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</si>
  <si>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</si>
  <si>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</si>
  <si>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</si>
  <si>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</si>
  <si>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</si>
  <si>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</si>
  <si>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</si>
  <si>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</si>
  <si>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</si>
  <si>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</si>
  <si>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</si>
  <si>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</si>
  <si>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</si>
  <si>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</si>
  <si>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</si>
  <si>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</si>
  <si>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</si>
  <si>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</si>
  <si>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</si>
  <si>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</si>
  <si>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</si>
  <si>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</si>
  <si>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</si>
  <si>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</si>
  <si>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</si>
  <si>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</si>
  <si>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</si>
  <si>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</si>
  <si>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</si>
  <si>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</si>
  <si>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</si>
  <si>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</si>
  <si>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</si>
  <si>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</si>
  <si>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</si>
  <si>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</si>
  <si>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</si>
  <si>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</si>
  <si>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</si>
  <si>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</si>
  <si>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</si>
  <si>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</si>
  <si>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</si>
  <si>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</si>
  <si>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</si>
  <si>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</si>
  <si>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</si>
  <si>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</si>
  <si>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</si>
  <si>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</si>
  <si>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</si>
  <si>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</si>
  <si>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</si>
  <si>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</si>
  <si>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</si>
  <si>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</si>
  <si>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</si>
  <si>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</si>
  <si>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</si>
  <si>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</si>
  <si>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</si>
  <si>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</si>
  <si>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</si>
  <si>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</si>
  <si>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</si>
  <si>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</si>
  <si>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</si>
  <si>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</si>
  <si>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</si>
  <si>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</si>
  <si>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</si>
  <si>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</si>
  <si>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</si>
  <si>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</si>
  <si>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</si>
  <si>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</si>
  <si>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</si>
  <si>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</si>
  <si>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</si>
  <si>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</si>
  <si>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</si>
  <si>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</si>
  <si>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</si>
  <si>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</si>
  <si>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</si>
  <si>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</si>
  <si>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</si>
  <si>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</si>
  <si>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</si>
  <si>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</si>
  <si>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</si>
  <si>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</si>
  <si>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</si>
  <si>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</si>
  <si>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</si>
  <si>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</si>
  <si>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</si>
  <si>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</si>
  <si>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</si>
  <si>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</si>
  <si>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</si>
  <si>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</si>
  <si>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</si>
  <si>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</si>
  <si>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</si>
  <si>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</si>
  <si>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</si>
  <si>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</si>
  <si>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</si>
  <si>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</si>
  <si>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</si>
  <si>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</si>
  <si>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</si>
  <si>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</si>
  <si>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</si>
  <si>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</si>
  <si>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</si>
  <si>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</si>
  <si>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</si>
  <si>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</si>
  <si>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</si>
  <si>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</si>
  <si>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</si>
  <si>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</si>
  <si>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</si>
  <si>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</si>
  <si>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</si>
  <si>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</si>
  <si>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</si>
  <si>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</si>
  <si>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</si>
  <si>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</si>
  <si>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</si>
  <si>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</si>
  <si>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</si>
  <si>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</si>
  <si>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</si>
  <si>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</si>
  <si>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</si>
  <si>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</si>
  <si>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</si>
  <si>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</si>
  <si>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</si>
  <si>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</si>
  <si>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</si>
  <si>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</si>
  <si>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</si>
  <si>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</si>
  <si>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</si>
  <si>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</si>
  <si>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</si>
  <si>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</si>
  <si>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</si>
  <si>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</si>
  <si>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</si>
  <si>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</si>
  <si>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</si>
  <si>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</si>
  <si>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</si>
  <si>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</si>
  <si>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</si>
  <si>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</si>
  <si>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</si>
  <si>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</si>
  <si>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</si>
  <si>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</si>
  <si>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</si>
  <si>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</si>
  <si>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</si>
  <si>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</si>
  <si>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</si>
  <si>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</si>
  <si>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</si>
  <si>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</si>
  <si>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</si>
  <si>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</si>
  <si>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</si>
  <si>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</si>
  <si>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</si>
  <si>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</si>
  <si>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</si>
  <si>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</si>
  <si>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</si>
  <si>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</si>
  <si>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</si>
  <si>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</si>
  <si>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</si>
  <si>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</si>
  <si>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</si>
  <si>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</si>
  <si>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</si>
  <si>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</si>
  <si>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</si>
  <si>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</si>
  <si>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</si>
  <si>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</si>
  <si>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</si>
  <si>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</si>
  <si>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</si>
  <si>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</si>
  <si>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</si>
  <si>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</si>
  <si>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</si>
  <si>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</si>
  <si>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</si>
  <si>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</si>
  <si>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</si>
  <si>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</si>
  <si>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</si>
  <si>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</si>
  <si>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</si>
  <si>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</si>
  <si>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</si>
  <si>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</si>
  <si>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</si>
  <si>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</si>
  <si>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</si>
  <si>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</si>
  <si>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</si>
  <si>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</si>
  <si>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</si>
  <si>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</si>
  <si>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</si>
  <si>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</si>
  <si>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</si>
  <si>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</si>
  <si>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</si>
  <si>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</si>
  <si>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</si>
  <si>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</si>
  <si>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</si>
  <si>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</si>
  <si>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</si>
  <si>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</si>
  <si>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</si>
  <si>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</si>
  <si>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</si>
  <si>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</si>
  <si>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</si>
  <si>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</si>
  <si>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</si>
  <si>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</si>
  <si>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</si>
  <si>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</si>
  <si>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</si>
  <si>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</si>
  <si>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</si>
  <si>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</si>
  <si>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</si>
  <si>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</si>
  <si>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</si>
  <si>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</si>
  <si>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</si>
  <si>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</si>
  <si>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</si>
  <si>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</si>
  <si>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</si>
  <si>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</si>
  <si>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</si>
  <si>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</si>
  <si>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</si>
  <si>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</si>
  <si>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</si>
  <si>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</si>
  <si>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</si>
  <si>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</si>
  <si>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</si>
  <si>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</si>
  <si>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</si>
  <si>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</si>
  <si>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</si>
  <si>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</si>
  <si>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</si>
  <si>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</si>
  <si>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</si>
  <si>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</si>
  <si>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</si>
  <si>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</si>
  <si>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</si>
  <si>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</si>
  <si>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</si>
  <si>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</si>
  <si>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</si>
  <si>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</si>
  <si>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</si>
  <si>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</si>
  <si>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</si>
  <si>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</si>
  <si>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</si>
  <si>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</si>
  <si>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</si>
  <si>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</si>
  <si>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</si>
  <si>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</si>
  <si>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</si>
  <si>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</si>
  <si>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</si>
  <si>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</si>
  <si>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</si>
  <si>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</si>
  <si>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</si>
  <si>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</si>
  <si>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</si>
  <si>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</si>
  <si>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</si>
  <si>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</si>
  <si>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</si>
  <si>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</si>
  <si>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</si>
  <si>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</si>
  <si>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</si>
  <si>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นายนิรุต สันคำ</t>
  </si>
  <si>
    <t>นายอภิชาติ อินตายวง</t>
  </si>
  <si>
    <t>นางสาวอรทัย ถิ่นที่</t>
  </si>
  <si>
    <t>จังหวัดเชียงใหม่ สาขา แม่แตง</t>
  </si>
  <si>
    <t>1-5099-00649-15-3</t>
  </si>
  <si>
    <t>นายปิยะนันต์ ตุ่มคำ</t>
  </si>
  <si>
    <t>โฉนดเลขที่ 27567 ต.ขี้เหล็ก อ.แม่ริม จ.เชียงใหม่ (ปลอดจำนอง)</t>
  </si>
  <si>
    <t>โฉนดเลขที่ 27567หน้าสำรวจ 4085 เลขที่ดิน 535 ต.ขี้เหล็ก อ.แม่ริม จ.เชียงใหม่ (ปลอดจำนอง)</t>
  </si>
  <si>
    <t>2817(68) - รายงานผลสืบทรัพย์ ราย นายนิรุต สันคำ สาขาแม่แตง (สืบรอบที่ 2)</t>
  </si>
  <si>
    <t>กุมภาพันธ์</t>
  </si>
  <si>
    <t>088-769-6476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</si>
</sst>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file:///D:\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D16" sqref="D16"/>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2817</v>
      </c>
    </row>
    <row r="2" spans="1:11">
      <c r="A2" s="143" t="s">
        <v>251</v>
      </c>
      <c r="B2" s="145" t="str">
        <f t="array" ref="B2">_xlfn.IFS(I1&lt;850,VLOOKUP(I1,[1]บังคับคดี!$B:$ZZ,60,0),AND(I1&gt;=850,I1&lt;1435),VLOOKUP(I1,'[1]บังคับคดีใหม่ ปี2563-2564'!$B:$ZZ,63,0),I1&gt;=1435,VLOOKUP(I1,'[1]สืบทรัพย์ ปี 2564-25666'!$B:$ZZ,71,0))</f>
        <v>นายนิรุต สันคำ</v>
      </c>
      <c r="C2" s="175" t="s">
        <v>73</v>
      </c>
      <c r="D2" s="145" t="str">
        <f t="array" ref="D2">_xlfn.IFS(I1&lt;850,VLOOKUP(I1,[1]บังคับคดี!$B:$ZZ,10,0),AND(I1&gt;=850,I1&lt;1435),VLOOKUP(I1,'[1]บังคับคดีใหม่ ปี2563-2564'!$B:$ZZ,11,0),I1&gt;=1435,VLOOKUP(I1,'[1]สืบทรัพย์ ปี 2564-25666'!$B:$ZZ,11,0))</f>
        <v>แม่แตง</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0</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800098011144</v>
      </c>
      <c r="C4" s="176" t="s">
        <v>264</v>
      </c>
      <c r="D4" s="219">
        <v>243363</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แขวงเชียงดาว</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ผบE142/2566</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ผบE263/2566</v>
      </c>
      <c r="I5" s="157" t="s">
        <v>257</v>
      </c>
    </row>
    <row r="6" spans="1:11">
      <c r="A6" s="153" t="s">
        <v>338</v>
      </c>
      <c r="B6" s="171">
        <v>54403.73</v>
      </c>
      <c r="C6" s="225" t="s">
        <v>346</v>
      </c>
      <c r="D6" s="148">
        <v>244004</v>
      </c>
    </row>
    <row r="7" spans="1:11">
      <c r="A7" s="153"/>
      <c r="B7" s="190"/>
      <c r="D7" s="191"/>
    </row>
    <row r="8" spans="1:11">
      <c r="A8" s="153" t="s">
        <v>277</v>
      </c>
      <c r="B8" s="145" t="s">
        <v>348</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349</v>
      </c>
      <c r="C12" s="203">
        <v>1411100299402</v>
      </c>
      <c r="D12" s="152" t="s">
        <v>239</v>
      </c>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t="s">
        <v>152</v>
      </c>
      <c r="E13" s="158"/>
      <c r="F13" s="169"/>
      <c r="G13" s="152"/>
      <c r="I13" s="247"/>
      <c r="J13" s="247"/>
      <c r="K13" s="247"/>
    </row>
    <row r="14" spans="1:11" s="151" customFormat="1">
      <c r="A14" s="165" t="s">
        <v>212</v>
      </c>
      <c r="B14" s="158" t="s">
        <v>350</v>
      </c>
      <c r="C14" s="203">
        <v>3501300363983</v>
      </c>
      <c r="D14" s="152" t="s">
        <v>239</v>
      </c>
      <c r="E14" s="158"/>
      <c r="F14" s="169"/>
      <c r="G14" s="152"/>
      <c r="I14" s="166" t="s">
        <v>248</v>
      </c>
      <c r="J14" s="166"/>
      <c r="K14" s="166"/>
    </row>
    <row r="15" spans="1:11" s="151" customFormat="1">
      <c r="A15" s="165" t="s">
        <v>214</v>
      </c>
      <c r="B15" s="158" t="s">
        <v>152</v>
      </c>
      <c r="C15" s="203" t="s">
        <v>152</v>
      </c>
      <c r="D15" s="152" t="s">
        <v>152</v>
      </c>
      <c r="E15" s="158"/>
      <c r="F15" s="169"/>
      <c r="G15" s="152"/>
      <c r="I15" s="166" t="s">
        <v>249</v>
      </c>
      <c r="J15" s="166"/>
      <c r="K15" s="166"/>
    </row>
    <row r="16" spans="1:11" s="151" customFormat="1">
      <c r="A16" s="165" t="s">
        <v>213</v>
      </c>
      <c r="B16" s="158" t="s">
        <v>351</v>
      </c>
      <c r="C16" s="203">
        <v>1509900005761</v>
      </c>
      <c r="D16" s="152" t="s">
        <v>240</v>
      </c>
      <c r="E16" s="158" t="s">
        <v>355</v>
      </c>
      <c r="F16" s="169">
        <v>800000</v>
      </c>
      <c r="G16" s="152"/>
      <c r="I16" s="166" t="s">
        <v>339</v>
      </c>
      <c r="J16" s="166"/>
      <c r="K16" s="166"/>
    </row>
    <row r="17" spans="1:12" s="151" customFormat="1">
      <c r="A17" s="165" t="s">
        <v>215</v>
      </c>
      <c r="B17" s="158" t="s">
        <v>354</v>
      </c>
      <c r="C17" s="203" t="s">
        <v>353</v>
      </c>
      <c r="D17" s="152" t="s">
        <v>239</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2817 - รายงานผลสืบทรัพย์ ราย นายนิรุต สันคำ สาขาแม่แตง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B33" s="2" t="s">
        <v>356</v>
      </c>
      <c r="D33" s="173" t="s">
        <v>259</v>
      </c>
      <c r="E33" s="178">
        <v>800000</v>
      </c>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L21" sqref="AL21"/>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75" t="str">
        <f>CONCATENATE("รายงานการสืบทรัพย์ (ข้อมูล ณ วันที่ ",TEXT(Sheet1!D6,"d ดดดด yyyy"),")")</f>
        <v>รายงานการสืบทรัพย์ (ข้อมูล ณ วันที่ 21 มกราคม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70" t="str">
        <f>Sheet1!B2</f>
        <v>นายนิรุต สันคำ</v>
      </c>
      <c r="F4" s="270"/>
      <c r="G4" s="270"/>
      <c r="H4" s="270"/>
      <c r="I4" s="270"/>
      <c r="J4" s="270"/>
      <c r="K4" s="270"/>
      <c r="L4" s="270"/>
      <c r="M4" s="270"/>
      <c r="N4" s="270"/>
      <c r="O4" s="270"/>
      <c r="P4" s="270"/>
      <c r="Q4" s="270"/>
      <c r="R4" s="270"/>
      <c r="S4" s="270"/>
      <c r="T4" s="270"/>
      <c r="U4" s="250" t="s">
        <v>73</v>
      </c>
      <c r="V4" s="250"/>
      <c r="W4" s="270" t="str">
        <f>Sheet1!D2</f>
        <v>แม่แตง</v>
      </c>
      <c r="X4" s="270"/>
      <c r="Y4" s="270"/>
      <c r="Z4" s="270"/>
      <c r="AA4" s="270"/>
      <c r="AB4" s="270"/>
      <c r="AC4" s="270"/>
      <c r="AD4" s="270"/>
      <c r="AE4" s="270"/>
      <c r="AF4" s="270"/>
      <c r="AG4" s="270"/>
      <c r="AH4" s="270"/>
      <c r="AI4" s="270"/>
      <c r="AJ4" s="270"/>
      <c r="AK4" s="138"/>
      <c r="AL4" s="186" t="s">
        <v>261</v>
      </c>
      <c r="AM4" s="185" t="s">
        <v>357</v>
      </c>
      <c r="AO4" s="161" t="s">
        <v>241</v>
      </c>
      <c r="AP4" s="138"/>
      <c r="AQ4" s="138"/>
    </row>
    <row r="5" spans="1:43">
      <c r="A5" s="19" t="s">
        <v>206</v>
      </c>
      <c r="B5" s="137"/>
      <c r="D5" s="270" t="str">
        <f>Sheet1!B3</f>
        <v>สินเชื่อธนาคารประชาชน</v>
      </c>
      <c r="E5" s="270"/>
      <c r="F5" s="270"/>
      <c r="G5" s="270"/>
      <c r="H5" s="270"/>
      <c r="I5" s="270"/>
      <c r="J5" s="270"/>
      <c r="K5" s="270"/>
      <c r="L5" s="270"/>
      <c r="M5" s="270"/>
      <c r="N5" s="270"/>
      <c r="O5" s="270"/>
      <c r="P5" s="270"/>
      <c r="Q5" s="270"/>
      <c r="R5" s="270"/>
      <c r="S5" s="250" t="s">
        <v>208</v>
      </c>
      <c r="T5" s="250"/>
      <c r="U5" s="250"/>
      <c r="V5" s="250"/>
      <c r="W5" s="276" t="str">
        <f>IF(OR(Sheet1!D3=0,Sheet1!D3="-"),"-",Sheet1!D3)</f>
        <v>-</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2817(68) - รายงานผลสืบทรัพย์ ราย นายนิรุต สันคำ สาขาแม่แตง (สืบรอบที่ 2)</v>
      </c>
      <c r="AM5" s="138"/>
      <c r="AO5" s="162" t="s">
        <v>258</v>
      </c>
      <c r="AP5" s="138"/>
      <c r="AQ5" s="138"/>
    </row>
    <row r="6" spans="1:43">
      <c r="A6" s="19" t="s">
        <v>207</v>
      </c>
      <c r="B6" s="137"/>
      <c r="F6" s="271">
        <f>Sheet1!B4</f>
        <v>800098011144</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343</v>
      </c>
      <c r="AO6" s="162" t="s">
        <v>250</v>
      </c>
      <c r="AP6" s="138"/>
      <c r="AQ6" s="138"/>
    </row>
    <row r="7" spans="1:43">
      <c r="A7" s="19" t="s">
        <v>63</v>
      </c>
      <c r="B7" s="137"/>
      <c r="C7" s="270" t="str">
        <f>Sheet1!B5</f>
        <v>แขวงเชียงดาว</v>
      </c>
      <c r="D7" s="270"/>
      <c r="E7" s="270"/>
      <c r="F7" s="270"/>
      <c r="G7" s="270"/>
      <c r="H7" s="270"/>
      <c r="I7" s="270"/>
      <c r="J7" s="270"/>
      <c r="K7" s="249" t="s">
        <v>209</v>
      </c>
      <c r="L7" s="249"/>
      <c r="M7" s="249"/>
      <c r="N7" s="249"/>
      <c r="O7" s="249"/>
      <c r="P7" s="249"/>
      <c r="Q7" s="277" t="str">
        <f>Sheet1!D5</f>
        <v>ผบE142/2566</v>
      </c>
      <c r="R7" s="277"/>
      <c r="S7" s="277"/>
      <c r="T7" s="277"/>
      <c r="U7" s="277"/>
      <c r="V7" s="277"/>
      <c r="W7" s="277"/>
      <c r="X7" s="248" t="s">
        <v>210</v>
      </c>
      <c r="Y7" s="248"/>
      <c r="Z7" s="248"/>
      <c r="AA7" s="248"/>
      <c r="AB7" s="248"/>
      <c r="AC7" s="248"/>
      <c r="AD7" s="277" t="str">
        <f>Sheet1!F5</f>
        <v>ผบE263/2566</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นายนิรุต สันคำ</v>
      </c>
      <c r="G9" s="256"/>
      <c r="H9" s="256"/>
      <c r="I9" s="256"/>
      <c r="J9" s="256"/>
      <c r="K9" s="256"/>
      <c r="L9" s="256"/>
      <c r="M9" s="256"/>
      <c r="N9" s="256"/>
      <c r="O9" s="256"/>
      <c r="P9" s="256"/>
      <c r="Q9" s="256"/>
      <c r="R9" s="256"/>
      <c r="S9" s="2" t="str">
        <f>Sheet1!A13</f>
        <v>คู่สมรสจำเลยที่ 1</v>
      </c>
      <c r="Y9" s="263" t="str">
        <f>Sheet1!B13</f>
        <v>-</v>
      </c>
      <c r="Z9" s="263"/>
      <c r="AA9" s="263"/>
      <c r="AB9" s="263"/>
      <c r="AC9" s="263"/>
      <c r="AD9" s="263"/>
      <c r="AE9" s="263"/>
      <c r="AF9" s="263"/>
      <c r="AG9" s="263"/>
      <c r="AH9" s="263"/>
      <c r="AI9" s="263"/>
      <c r="AJ9" s="263"/>
      <c r="AK9" s="138"/>
      <c r="AN9" s="138"/>
      <c r="AO9" s="163" t="s">
        <v>235</v>
      </c>
      <c r="AP9" s="138"/>
      <c r="AQ9" s="138"/>
    </row>
    <row r="10" spans="1:43">
      <c r="A10" s="19"/>
      <c r="B10" s="2" t="s">
        <v>212</v>
      </c>
      <c r="F10" s="256" t="str">
        <f>Sheet1!B14</f>
        <v>นายอภิชาติ อินตายวง</v>
      </c>
      <c r="G10" s="256"/>
      <c r="H10" s="256"/>
      <c r="I10" s="256"/>
      <c r="J10" s="256"/>
      <c r="K10" s="256"/>
      <c r="L10" s="256"/>
      <c r="M10" s="256"/>
      <c r="N10" s="256"/>
      <c r="O10" s="256"/>
      <c r="P10" s="256"/>
      <c r="Q10" s="256"/>
      <c r="R10" s="256"/>
      <c r="S10" s="2" t="s">
        <v>214</v>
      </c>
      <c r="Y10" s="263" t="str">
        <f>Sheet1!B15</f>
        <v>-</v>
      </c>
      <c r="Z10" s="263"/>
      <c r="AA10" s="263"/>
      <c r="AB10" s="263"/>
      <c r="AC10" s="263"/>
      <c r="AD10" s="263"/>
      <c r="AE10" s="263"/>
      <c r="AF10" s="263"/>
      <c r="AG10" s="263"/>
      <c r="AH10" s="263"/>
      <c r="AI10" s="263"/>
      <c r="AJ10" s="263"/>
      <c r="AK10" s="138"/>
      <c r="AN10" s="138"/>
      <c r="AO10" s="164" t="s">
        <v>236</v>
      </c>
      <c r="AP10" s="138"/>
      <c r="AQ10" s="138"/>
    </row>
    <row r="11" spans="1:43">
      <c r="A11" s="19"/>
      <c r="B11" s="2" t="s">
        <v>213</v>
      </c>
      <c r="F11" s="256" t="str">
        <f>Sheet1!B16</f>
        <v>นางสาวอรทัย ถิ่นที่</v>
      </c>
      <c r="G11" s="256"/>
      <c r="H11" s="256"/>
      <c r="I11" s="256"/>
      <c r="J11" s="256"/>
      <c r="K11" s="256"/>
      <c r="L11" s="256"/>
      <c r="M11" s="256"/>
      <c r="N11" s="256"/>
      <c r="O11" s="256"/>
      <c r="P11" s="256"/>
      <c r="Q11" s="256"/>
      <c r="R11" s="256"/>
      <c r="S11" s="2" t="s">
        <v>215</v>
      </c>
      <c r="Y11" s="263" t="str">
        <f>Sheet1!B17</f>
        <v>นายปิยะนันต์ ตุ่มคำ</v>
      </c>
      <c r="Z11" s="263"/>
      <c r="AA11" s="263"/>
      <c r="AB11" s="263"/>
      <c r="AC11" s="263"/>
      <c r="AD11" s="263"/>
      <c r="AE11" s="263"/>
      <c r="AF11" s="263"/>
      <c r="AG11" s="263"/>
      <c r="AH11" s="263"/>
      <c r="AI11" s="263"/>
      <c r="AJ11" s="263"/>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222</v>
      </c>
      <c r="H20" s="274"/>
      <c r="I20" s="274"/>
      <c r="J20" s="274"/>
      <c r="K20" s="274"/>
      <c r="L20" s="274"/>
      <c r="M20" s="274"/>
      <c r="N20" s="274"/>
      <c r="O20" s="274"/>
      <c r="P20" s="274"/>
      <c r="Q20" s="274"/>
      <c r="R20" s="274"/>
      <c r="S20" s="274"/>
      <c r="T20" s="274" t="s">
        <v>263</v>
      </c>
      <c r="U20" s="274"/>
      <c r="V20" s="274"/>
      <c r="W20" s="274"/>
      <c r="X20" s="273" t="s">
        <v>233</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234</v>
      </c>
      <c r="H21" s="251"/>
      <c r="I21" s="251"/>
      <c r="J21" s="251"/>
      <c r="K21" s="251"/>
      <c r="L21" s="251"/>
      <c r="M21" s="251"/>
      <c r="N21" s="251"/>
      <c r="O21" s="251"/>
      <c r="P21" s="251"/>
      <c r="Q21" s="251"/>
      <c r="R21" s="251"/>
      <c r="S21" s="251"/>
      <c r="T21" s="254" t="str">
        <f>VLOOKUP(A21,Sheet1!A11:G31,4,0)</f>
        <v>ไม่พบ</v>
      </c>
      <c r="U21" s="254"/>
      <c r="V21" s="254"/>
      <c r="W21" s="254"/>
      <c r="X21" s="255" t="str">
        <f>IF(OR(T21="ไม่พบ",T21="-"),"-",VLOOKUP(A21,Sheet1!A11:G31,5,0))</f>
        <v>-</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262</v>
      </c>
      <c r="H22" s="251"/>
      <c r="I22" s="251"/>
      <c r="J22" s="251"/>
      <c r="K22" s="251"/>
      <c r="L22" s="251"/>
      <c r="M22" s="251"/>
      <c r="N22" s="251"/>
      <c r="O22" s="251"/>
      <c r="P22" s="251"/>
      <c r="Q22" s="251"/>
      <c r="R22" s="251"/>
      <c r="S22" s="25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234</v>
      </c>
      <c r="H23" s="251"/>
      <c r="I23" s="251"/>
      <c r="J23" s="251"/>
      <c r="K23" s="251"/>
      <c r="L23" s="251"/>
      <c r="M23" s="251"/>
      <c r="N23" s="251"/>
      <c r="O23" s="251"/>
      <c r="P23" s="251"/>
      <c r="Q23" s="251"/>
      <c r="R23" s="251"/>
      <c r="S23" s="251"/>
      <c r="T23" s="254" t="str">
        <f>VLOOKUP(A23,Sheet1!A11:G31,4,0)</f>
        <v>-</v>
      </c>
      <c r="U23" s="254"/>
      <c r="V23" s="254"/>
      <c r="W23" s="254"/>
      <c r="X23" s="255" t="str">
        <f>IF(OR(T23="ไม่พบ",T23="-"),"-",VLOOKUP(A23,Sheet1!A11:G31,5,0))</f>
        <v>-</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262</v>
      </c>
      <c r="H24" s="251"/>
      <c r="I24" s="251"/>
      <c r="J24" s="251"/>
      <c r="K24" s="251"/>
      <c r="L24" s="251"/>
      <c r="M24" s="251"/>
      <c r="N24" s="251"/>
      <c r="O24" s="251"/>
      <c r="P24" s="251"/>
      <c r="Q24" s="251"/>
      <c r="R24" s="251"/>
      <c r="S24" s="25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234</v>
      </c>
      <c r="H25" s="251"/>
      <c r="I25" s="251"/>
      <c r="J25" s="251"/>
      <c r="K25" s="251"/>
      <c r="L25" s="251"/>
      <c r="M25" s="251"/>
      <c r="N25" s="251"/>
      <c r="O25" s="251"/>
      <c r="P25" s="251"/>
      <c r="Q25" s="251"/>
      <c r="R25" s="251"/>
      <c r="S25" s="251"/>
      <c r="T25" s="264" t="str">
        <f>VLOOKUP(A25,Sheet1!A11:G31,4,0)</f>
        <v>ไม่พบ</v>
      </c>
      <c r="U25" s="265"/>
      <c r="V25" s="265"/>
      <c r="W25" s="266"/>
      <c r="X25" s="267" t="str">
        <f>IF(OR(T25="ไม่พบ",T25="-"),"-",VLOOKUP(A25,Sheet1!A11:G31,5,0))</f>
        <v>-</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262</v>
      </c>
      <c r="H26" s="251"/>
      <c r="I26" s="251"/>
      <c r="J26" s="251"/>
      <c r="K26" s="251"/>
      <c r="L26" s="251"/>
      <c r="M26" s="251"/>
      <c r="N26" s="251"/>
      <c r="O26" s="251"/>
      <c r="P26" s="251"/>
      <c r="Q26" s="251"/>
      <c r="R26" s="251"/>
      <c r="S26" s="25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234</v>
      </c>
      <c r="H27" s="251"/>
      <c r="I27" s="251"/>
      <c r="J27" s="251"/>
      <c r="K27" s="251"/>
      <c r="L27" s="251"/>
      <c r="M27" s="251"/>
      <c r="N27" s="251"/>
      <c r="O27" s="251"/>
      <c r="P27" s="251"/>
      <c r="Q27" s="251"/>
      <c r="R27" s="251"/>
      <c r="S27" s="251"/>
      <c r="T27" s="254" t="str">
        <f>VLOOKUP(A27,Sheet1!A11:G31,4,0)</f>
        <v>-</v>
      </c>
      <c r="U27" s="254"/>
      <c r="V27" s="254"/>
      <c r="W27" s="254"/>
      <c r="X27" s="255" t="str">
        <f>IF(OR(T27="ไม่พบ",T27="-"),"-",VLOOKUP(A27,Sheet1!A11:G31,5,0))</f>
        <v>-</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262</v>
      </c>
      <c r="H28" s="251"/>
      <c r="I28" s="251"/>
      <c r="J28" s="251"/>
      <c r="K28" s="251"/>
      <c r="L28" s="251"/>
      <c r="M28" s="251"/>
      <c r="N28" s="251"/>
      <c r="O28" s="251"/>
      <c r="P28" s="251"/>
      <c r="Q28" s="251"/>
      <c r="R28" s="251"/>
      <c r="S28" s="25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51" t="s">
        <v>234</v>
      </c>
      <c r="H29" s="251"/>
      <c r="I29" s="251"/>
      <c r="J29" s="251"/>
      <c r="K29" s="251"/>
      <c r="L29" s="251"/>
      <c r="M29" s="251"/>
      <c r="N29" s="251"/>
      <c r="O29" s="251"/>
      <c r="P29" s="251"/>
      <c r="Q29" s="251"/>
      <c r="R29" s="251"/>
      <c r="S29" s="251"/>
      <c r="T29" s="254" t="str">
        <f>VLOOKUP(A29,Sheet1!A11:G31,4,0)</f>
        <v>พบ</v>
      </c>
      <c r="U29" s="254"/>
      <c r="V29" s="254"/>
      <c r="W29" s="254"/>
      <c r="X29" s="255" t="str">
        <f>IF(OR(T29="ไม่พบ",T29="-"),"-",VLOOKUP(A29,Sheet1!A11:G31,5,0))</f>
        <v>โฉนดเลขที่ 27567 ต.ขี้เหล็ก อ.แม่ริม จ.เชียงใหม่ (ปลอดจำนอง)</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262</v>
      </c>
      <c r="H30" s="251"/>
      <c r="I30" s="251"/>
      <c r="J30" s="251"/>
      <c r="K30" s="251"/>
      <c r="L30" s="251"/>
      <c r="M30" s="251"/>
      <c r="N30" s="251"/>
      <c r="O30" s="251"/>
      <c r="P30" s="251"/>
      <c r="Q30" s="251"/>
      <c r="R30" s="251"/>
      <c r="S30" s="25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51" t="s">
        <v>234</v>
      </c>
      <c r="H31" s="251"/>
      <c r="I31" s="251"/>
      <c r="J31" s="251"/>
      <c r="K31" s="251"/>
      <c r="L31" s="251"/>
      <c r="M31" s="251"/>
      <c r="N31" s="251"/>
      <c r="O31" s="251"/>
      <c r="P31" s="251"/>
      <c r="Q31" s="251"/>
      <c r="R31" s="251"/>
      <c r="S31" s="251"/>
      <c r="T31" s="254" t="str">
        <f>VLOOKUP(A31,Sheet1!A11:G31,4,0)</f>
        <v>ไม่พบ</v>
      </c>
      <c r="U31" s="254"/>
      <c r="V31" s="254"/>
      <c r="W31" s="254"/>
      <c r="X31" s="255" t="str">
        <f>IF(OR(T31="ไม่พบ",T31="-"),"-",VLOOKUP(A31,Sheet1!A11:G31,5,0))</f>
        <v>-</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262</v>
      </c>
      <c r="H32" s="251"/>
      <c r="I32" s="251"/>
      <c r="J32" s="251"/>
      <c r="K32" s="251"/>
      <c r="L32" s="251"/>
      <c r="M32" s="251"/>
      <c r="N32" s="251"/>
      <c r="O32" s="251"/>
      <c r="P32" s="251"/>
      <c r="Q32" s="251"/>
      <c r="R32" s="251"/>
      <c r="S32" s="25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234</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262</v>
      </c>
      <c r="H34" s="251"/>
      <c r="I34" s="251"/>
      <c r="J34" s="251"/>
      <c r="K34" s="251"/>
      <c r="L34" s="251"/>
      <c r="M34" s="251"/>
      <c r="N34" s="251"/>
      <c r="O34" s="251"/>
      <c r="P34" s="251"/>
      <c r="Q34" s="251"/>
      <c r="R34" s="251"/>
      <c r="S34" s="25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234</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262</v>
      </c>
      <c r="H36" s="251"/>
      <c r="I36" s="251"/>
      <c r="J36" s="251"/>
      <c r="K36" s="251"/>
      <c r="L36" s="251"/>
      <c r="M36" s="251"/>
      <c r="N36" s="251"/>
      <c r="O36" s="251"/>
      <c r="P36" s="251"/>
      <c r="Q36" s="251"/>
      <c r="R36" s="251"/>
      <c r="S36" s="25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234</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262</v>
      </c>
      <c r="H38" s="251"/>
      <c r="I38" s="251"/>
      <c r="J38" s="251"/>
      <c r="K38" s="251"/>
      <c r="L38" s="251"/>
      <c r="M38" s="251"/>
      <c r="N38" s="251"/>
      <c r="O38" s="251"/>
      <c r="P38" s="251"/>
      <c r="Q38" s="251"/>
      <c r="R38" s="251"/>
      <c r="S38" s="25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234</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262</v>
      </c>
      <c r="H40" s="251"/>
      <c r="I40" s="251"/>
      <c r="J40" s="251"/>
      <c r="K40" s="251"/>
      <c r="L40" s="251"/>
      <c r="M40" s="251"/>
      <c r="N40" s="251"/>
      <c r="O40" s="251"/>
      <c r="P40" s="251"/>
      <c r="Q40" s="251"/>
      <c r="R40" s="251"/>
      <c r="S40" s="25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234</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262</v>
      </c>
      <c r="H42" s="251"/>
      <c r="I42" s="251"/>
      <c r="J42" s="251"/>
      <c r="K42" s="251"/>
      <c r="L42" s="251"/>
      <c r="M42" s="251"/>
      <c r="N42" s="251"/>
      <c r="O42" s="251"/>
      <c r="P42" s="251"/>
      <c r="Q42" s="251"/>
      <c r="R42" s="251"/>
      <c r="S42" s="25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234</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262</v>
      </c>
      <c r="H44" s="251"/>
      <c r="I44" s="251"/>
      <c r="J44" s="251"/>
      <c r="K44" s="251"/>
      <c r="L44" s="251"/>
      <c r="M44" s="251"/>
      <c r="N44" s="251"/>
      <c r="O44" s="251"/>
      <c r="P44" s="251"/>
      <c r="Q44" s="251"/>
      <c r="R44" s="251"/>
      <c r="S44" s="25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234</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262</v>
      </c>
      <c r="H46" s="251"/>
      <c r="I46" s="251"/>
      <c r="J46" s="251"/>
      <c r="K46" s="251"/>
      <c r="L46" s="251"/>
      <c r="M46" s="251"/>
      <c r="N46" s="251"/>
      <c r="O46" s="251"/>
      <c r="P46" s="251"/>
      <c r="Q46" s="251"/>
      <c r="R46" s="251"/>
      <c r="S46" s="25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234</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262</v>
      </c>
      <c r="H48" s="251"/>
      <c r="I48" s="251"/>
      <c r="J48" s="251"/>
      <c r="K48" s="251"/>
      <c r="L48" s="251"/>
      <c r="M48" s="251"/>
      <c r="N48" s="251"/>
      <c r="O48" s="251"/>
      <c r="P48" s="251"/>
      <c r="Q48" s="251"/>
      <c r="R48" s="251"/>
      <c r="S48" s="25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234</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262</v>
      </c>
      <c r="H50" s="251"/>
      <c r="I50" s="251"/>
      <c r="J50" s="251"/>
      <c r="K50" s="251"/>
      <c r="L50" s="251"/>
      <c r="M50" s="251"/>
      <c r="N50" s="251"/>
      <c r="O50" s="251"/>
      <c r="P50" s="251"/>
      <c r="Q50" s="251"/>
      <c r="R50" s="251"/>
      <c r="S50" s="25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234</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262</v>
      </c>
      <c r="H52" s="251"/>
      <c r="I52" s="251"/>
      <c r="J52" s="251"/>
      <c r="K52" s="251"/>
      <c r="L52" s="251"/>
      <c r="M52" s="251"/>
      <c r="N52" s="251"/>
      <c r="O52" s="251"/>
      <c r="P52" s="251"/>
      <c r="Q52" s="251"/>
      <c r="R52" s="251"/>
      <c r="S52" s="25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234</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262</v>
      </c>
      <c r="H54" s="251"/>
      <c r="I54" s="251"/>
      <c r="J54" s="251"/>
      <c r="K54" s="251"/>
      <c r="L54" s="251"/>
      <c r="M54" s="251"/>
      <c r="N54" s="251"/>
      <c r="O54" s="251"/>
      <c r="P54" s="251"/>
      <c r="Q54" s="251"/>
      <c r="R54" s="251"/>
      <c r="S54" s="25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234</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262</v>
      </c>
      <c r="H56" s="251"/>
      <c r="I56" s="251"/>
      <c r="J56" s="251"/>
      <c r="K56" s="251"/>
      <c r="L56" s="251"/>
      <c r="M56" s="251"/>
      <c r="N56" s="251"/>
      <c r="O56" s="251"/>
      <c r="P56" s="251"/>
      <c r="Q56" s="251"/>
      <c r="R56" s="251"/>
      <c r="S56" s="25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234</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262</v>
      </c>
      <c r="H58" s="251"/>
      <c r="I58" s="251"/>
      <c r="J58" s="251"/>
      <c r="K58" s="251"/>
      <c r="L58" s="251"/>
      <c r="M58" s="251"/>
      <c r="N58" s="251"/>
      <c r="O58" s="251"/>
      <c r="P58" s="251"/>
      <c r="Q58" s="251"/>
      <c r="R58" s="251"/>
      <c r="S58" s="25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234</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262</v>
      </c>
      <c r="H60" s="251"/>
      <c r="I60" s="251"/>
      <c r="J60" s="251"/>
      <c r="K60" s="251"/>
      <c r="L60" s="251"/>
      <c r="M60" s="251"/>
      <c r="N60" s="251"/>
      <c r="O60" s="251"/>
      <c r="P60" s="251"/>
      <c r="Q60" s="251"/>
      <c r="R60" s="251"/>
      <c r="S60" s="25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เห็นควรยึด</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โฉนดเลขที่ 27567หน้าสำรวจ 4085 เลขที่ดิน 535 ต.ขี้เหล็ก อ.แม่ริม จ.เชียงใหม่ (ปลอดจำนอง)</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ราคาประเมิน  800,000 บาท ไม่รวมสิ่งปลูกสร้าง</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S13" sqref="AS13:AT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5" t="s">
        <v>268</v>
      </c>
      <c r="S3" s="285"/>
      <c r="T3" s="285"/>
      <c r="U3" s="285"/>
      <c r="V3" s="285"/>
      <c r="W3" s="285"/>
      <c r="X3" s="285"/>
      <c r="Y3" s="285"/>
      <c r="Z3" s="285"/>
      <c r="AA3" s="285"/>
      <c r="AB3" s="285"/>
      <c r="AC3" s="285"/>
      <c r="AD3" s="285"/>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70"/>
      <c r="Q5" s="270"/>
      <c r="R5" s="270"/>
      <c r="S5" s="270"/>
      <c r="T5" s="270"/>
      <c r="U5" s="270"/>
      <c r="V5" s="270"/>
      <c r="W5" s="270"/>
      <c r="X5" s="270"/>
      <c r="Y5" s="270"/>
      <c r="Z5" s="270"/>
      <c r="AA5" s="270"/>
      <c r="AB5" s="270"/>
      <c r="AC5" s="270"/>
      <c r="AD5" s="270"/>
      <c r="AE5" s="270"/>
    </row>
    <row r="6" spans="1:48">
      <c r="AC6" s="143" t="s">
        <v>266</v>
      </c>
      <c r="AD6" s="270" t="s">
        <v>336</v>
      </c>
      <c r="AE6" s="270"/>
      <c r="AF6" s="270"/>
      <c r="AG6" s="270"/>
      <c r="AH6" s="270"/>
      <c r="AI6" s="270"/>
      <c r="AJ6" s="270"/>
      <c r="AK6" s="270"/>
      <c r="AL6" s="270"/>
      <c r="AM6" s="270"/>
      <c r="AN6" s="270"/>
      <c r="AO6" s="270"/>
      <c r="AP6" s="270"/>
      <c r="AQ6" s="270"/>
      <c r="AR6" s="140"/>
    </row>
    <row r="7" spans="1:48">
      <c r="X7" s="143" t="s">
        <v>62</v>
      </c>
      <c r="Y7" s="270"/>
      <c r="Z7" s="270"/>
      <c r="AA7" s="280" t="s">
        <v>270</v>
      </c>
      <c r="AB7" s="280"/>
      <c r="AC7" s="280"/>
      <c r="AD7" s="277"/>
      <c r="AE7" s="277"/>
      <c r="AF7" s="277"/>
      <c r="AG7" s="277"/>
      <c r="AH7" s="277"/>
      <c r="AI7" s="277"/>
      <c r="AJ7" s="286" t="s">
        <v>271</v>
      </c>
      <c r="AK7" s="286"/>
      <c r="AL7" s="286"/>
      <c r="AM7" s="286"/>
      <c r="AN7" s="286"/>
      <c r="AO7" s="277">
        <v>2568</v>
      </c>
      <c r="AP7" s="277"/>
      <c r="AQ7" s="277"/>
      <c r="AR7" s="140"/>
    </row>
    <row r="8" spans="1:48">
      <c r="D8" s="2" t="s">
        <v>272</v>
      </c>
      <c r="G8" s="272" t="s">
        <v>273</v>
      </c>
      <c r="H8" s="272"/>
      <c r="I8" s="272"/>
      <c r="J8" s="272"/>
      <c r="K8" s="272"/>
      <c r="L8" s="272"/>
      <c r="M8" s="272"/>
      <c r="N8" s="272"/>
      <c r="O8" s="272"/>
      <c r="P8" s="272"/>
      <c r="Q8" s="272"/>
      <c r="R8" s="272"/>
      <c r="S8" s="272"/>
      <c r="T8" s="272"/>
      <c r="U8" s="272"/>
      <c r="V8" s="272"/>
      <c r="W8" s="272"/>
      <c r="X8" s="272"/>
      <c r="Y8" s="272"/>
      <c r="Z8" s="272"/>
      <c r="AA8" s="272"/>
      <c r="AB8" s="280" t="s">
        <v>274</v>
      </c>
      <c r="AC8" s="280"/>
      <c r="AD8" s="280"/>
      <c r="AE8" s="280"/>
      <c r="AF8" s="270">
        <f>Sheet1!D8</f>
        <v>27</v>
      </c>
      <c r="AG8" s="270"/>
      <c r="AH8" s="270"/>
      <c r="AI8" s="270"/>
      <c r="AL8" s="143" t="s">
        <v>275</v>
      </c>
      <c r="AM8" s="270" t="s">
        <v>276</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70" t="s">
        <v>276</v>
      </c>
      <c r="E10" s="270"/>
      <c r="F10" s="270"/>
      <c r="G10" s="270"/>
      <c r="H10" s="270"/>
      <c r="I10" s="280" t="s">
        <v>281</v>
      </c>
      <c r="J10" s="280"/>
      <c r="K10" s="280"/>
      <c r="L10" s="280"/>
      <c r="M10" s="280"/>
      <c r="N10" s="270">
        <v>470</v>
      </c>
      <c r="O10" s="270"/>
      <c r="P10" s="270"/>
      <c r="Q10" s="270"/>
      <c r="R10" s="280" t="s">
        <v>282</v>
      </c>
      <c r="S10" s="280"/>
      <c r="T10" s="270" t="s">
        <v>152</v>
      </c>
      <c r="U10" s="270"/>
      <c r="V10" s="270"/>
      <c r="W10" s="270"/>
      <c r="X10" s="280" t="s">
        <v>283</v>
      </c>
      <c r="Y10" s="280"/>
      <c r="Z10" s="270" t="s">
        <v>285</v>
      </c>
      <c r="AA10" s="270"/>
      <c r="AB10" s="270"/>
      <c r="AC10" s="270"/>
      <c r="AD10" s="270"/>
      <c r="AE10" s="270"/>
      <c r="AF10" s="270"/>
      <c r="AG10" s="270"/>
      <c r="AH10" s="280" t="s">
        <v>284</v>
      </c>
      <c r="AI10" s="280"/>
      <c r="AJ10" s="280"/>
      <c r="AK10" s="280"/>
      <c r="AL10" s="270" t="s">
        <v>152</v>
      </c>
      <c r="AM10" s="270"/>
      <c r="AN10" s="270"/>
      <c r="AO10" s="270"/>
      <c r="AP10" s="270"/>
      <c r="AQ10" s="270"/>
      <c r="AR10" s="140"/>
    </row>
    <row r="11" spans="1:48">
      <c r="A11" s="2" t="s">
        <v>280</v>
      </c>
      <c r="F11" s="270" t="s">
        <v>288</v>
      </c>
      <c r="G11" s="270"/>
      <c r="H11" s="270"/>
      <c r="I11" s="270"/>
      <c r="J11" s="270"/>
      <c r="K11" s="270"/>
      <c r="L11" s="280" t="s">
        <v>286</v>
      </c>
      <c r="M11" s="280"/>
      <c r="N11" s="280"/>
      <c r="O11" s="280"/>
      <c r="P11" s="270" t="s">
        <v>345</v>
      </c>
      <c r="Q11" s="270"/>
      <c r="R11" s="270"/>
      <c r="S11" s="270"/>
      <c r="T11" s="270"/>
      <c r="U11" s="270"/>
      <c r="V11" s="270"/>
      <c r="W11" s="270"/>
      <c r="X11" s="280" t="s">
        <v>287</v>
      </c>
      <c r="Y11" s="280"/>
      <c r="Z11" s="280"/>
      <c r="AA11" s="277" t="s">
        <v>292</v>
      </c>
      <c r="AB11" s="277"/>
      <c r="AC11" s="277"/>
      <c r="AD11" s="277"/>
      <c r="AE11" s="277"/>
      <c r="AF11" s="277"/>
      <c r="AG11" s="277"/>
      <c r="AH11" s="280" t="s">
        <v>289</v>
      </c>
      <c r="AI11" s="280"/>
      <c r="AJ11" s="270" t="s">
        <v>293</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 แม่แตง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352</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ตามคำพิพากษาของศาลแขวงเชียงดาว ในคดีหมายเลขดำที่ ผบE142/2566 ในคดีหมายเลขแดงที่  ผบE263/2566 ลว.20 เมษายน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290</v>
      </c>
      <c r="AT16" s="217" t="s">
        <v>334</v>
      </c>
      <c r="AU16" s="216">
        <f>COUNTIF(C17:N32,"ซ่อนช่อง")</f>
        <v>13</v>
      </c>
      <c r="AV16" s="215" t="s">
        <v>335</v>
      </c>
    </row>
    <row r="17" spans="1:45">
      <c r="A17" s="188"/>
      <c r="B17" s="188"/>
      <c r="C17" s="256" t="str">
        <f>IF(AS17="","ซ่อนช่อง",CONCATENATE("1. ",VLOOKUP(AS17,Table1[#All],2,0)))</f>
        <v>1. นายนิรุต สันคำ</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f>IF(AS17="","",VLOOKUP(AS17,Table1[#All],3,0))</f>
        <v>1411100299402</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นายอภิชาติ อินตายวง</v>
      </c>
      <c r="D18" s="283"/>
      <c r="E18" s="283"/>
      <c r="F18" s="283"/>
      <c r="G18" s="283"/>
      <c r="H18" s="283"/>
      <c r="I18" s="283"/>
      <c r="J18" s="283"/>
      <c r="K18" s="283"/>
      <c r="L18" s="283"/>
      <c r="M18" s="283"/>
      <c r="N18" s="283"/>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2">
        <f>IF(AS18="","",VLOOKUP(AS18,Table1[#All],3,0))</f>
        <v>3501300363983</v>
      </c>
      <c r="AE18" s="282"/>
      <c r="AF18" s="282"/>
      <c r="AG18" s="282"/>
      <c r="AH18" s="282"/>
      <c r="AI18" s="282"/>
      <c r="AJ18" s="282"/>
      <c r="AK18" s="282"/>
      <c r="AL18" s="195"/>
      <c r="AM18" s="193"/>
      <c r="AN18" s="193"/>
      <c r="AO18" s="193"/>
      <c r="AP18" s="193"/>
      <c r="AQ18" s="193"/>
      <c r="AS18" s="197" t="s">
        <v>212</v>
      </c>
    </row>
    <row r="19" spans="1:45">
      <c r="A19" s="193"/>
      <c r="B19" s="193"/>
      <c r="C19" s="283" t="str">
        <f>IF(AS19="","ซ่อนช่อง",CONCATENATE("3. ",VLOOKUP(AS19,Table1[#All],2,0)))</f>
        <v>3. นางสาวอรทัย ถิ่นที่</v>
      </c>
      <c r="D19" s="283"/>
      <c r="E19" s="283"/>
      <c r="F19" s="283"/>
      <c r="G19" s="283"/>
      <c r="H19" s="283"/>
      <c r="I19" s="283"/>
      <c r="J19" s="283"/>
      <c r="K19" s="283"/>
      <c r="L19" s="283"/>
      <c r="M19" s="283"/>
      <c r="N19" s="283"/>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2">
        <f>IF(AS19="","",VLOOKUP(AS19,Table1[#All],3,0))</f>
        <v>1509900005761</v>
      </c>
      <c r="AE19" s="282"/>
      <c r="AF19" s="282"/>
      <c r="AG19" s="282"/>
      <c r="AH19" s="282"/>
      <c r="AI19" s="282"/>
      <c r="AJ19" s="282"/>
      <c r="AK19" s="282"/>
      <c r="AL19" s="195"/>
      <c r="AM19" s="193"/>
      <c r="AN19" s="193"/>
      <c r="AO19" s="193"/>
      <c r="AP19" s="193"/>
      <c r="AQ19" s="193"/>
      <c r="AS19" s="197" t="s">
        <v>213</v>
      </c>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3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AB14" sqref="AB14:AM14"/>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v>21</v>
      </c>
      <c r="Y10" s="270"/>
      <c r="Z10" s="280" t="s">
        <v>270</v>
      </c>
      <c r="AA10" s="280"/>
      <c r="AB10" s="270" t="s">
        <v>358</v>
      </c>
      <c r="AC10" s="270"/>
      <c r="AD10" s="270"/>
      <c r="AE10" s="270"/>
      <c r="AF10" s="270"/>
      <c r="AG10" s="270"/>
      <c r="AH10" s="280" t="s">
        <v>313</v>
      </c>
      <c r="AI10" s="280"/>
      <c r="AJ10" s="270">
        <v>2568</v>
      </c>
      <c r="AK10" s="270"/>
      <c r="AL10" s="270"/>
      <c r="AM10" s="270"/>
    </row>
    <row r="11" spans="1:39">
      <c r="A11" s="2" t="s">
        <v>33</v>
      </c>
      <c r="D11" s="2" t="s">
        <v>314</v>
      </c>
    </row>
    <row r="12" spans="1:39">
      <c r="D12" s="2" t="s">
        <v>272</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315</v>
      </c>
      <c r="AG12" s="270">
        <f>Sheet1!D8</f>
        <v>27</v>
      </c>
      <c r="AH12" s="270"/>
      <c r="AI12" s="270"/>
      <c r="AJ12" s="2" t="s">
        <v>316</v>
      </c>
    </row>
    <row r="13" spans="1:39">
      <c r="A13" s="2" t="s">
        <v>279</v>
      </c>
      <c r="D13" s="270" t="s">
        <v>276</v>
      </c>
      <c r="E13" s="270"/>
      <c r="F13" s="270"/>
      <c r="G13" s="270"/>
      <c r="H13" s="280" t="s">
        <v>281</v>
      </c>
      <c r="I13" s="280"/>
      <c r="J13" s="280"/>
      <c r="K13" s="280"/>
      <c r="L13" s="270">
        <v>470</v>
      </c>
      <c r="M13" s="270"/>
      <c r="N13" s="270"/>
      <c r="O13" s="270"/>
      <c r="P13" s="280" t="s">
        <v>282</v>
      </c>
      <c r="Q13" s="280"/>
      <c r="R13" s="270" t="s">
        <v>152</v>
      </c>
      <c r="S13" s="270"/>
      <c r="T13" s="280" t="s">
        <v>317</v>
      </c>
      <c r="U13" s="280"/>
      <c r="V13" s="270" t="s">
        <v>152</v>
      </c>
      <c r="W13" s="270"/>
      <c r="X13" s="270"/>
      <c r="Y13" s="270"/>
      <c r="Z13" s="270"/>
      <c r="AA13" s="270"/>
      <c r="AB13" s="270"/>
      <c r="AC13" s="280" t="s">
        <v>283</v>
      </c>
      <c r="AD13" s="280"/>
      <c r="AE13" s="270" t="s">
        <v>285</v>
      </c>
      <c r="AF13" s="270"/>
      <c r="AG13" s="270"/>
      <c r="AH13" s="270"/>
      <c r="AI13" s="270"/>
      <c r="AJ13" s="270"/>
      <c r="AK13" s="270"/>
      <c r="AL13" s="270"/>
      <c r="AM13" s="270"/>
    </row>
    <row r="14" spans="1:39">
      <c r="A14" s="2" t="s">
        <v>318</v>
      </c>
      <c r="D14" s="270" t="s">
        <v>345</v>
      </c>
      <c r="E14" s="270"/>
      <c r="F14" s="270"/>
      <c r="G14" s="270"/>
      <c r="H14" s="270"/>
      <c r="I14" s="270"/>
      <c r="J14" s="270"/>
      <c r="K14" s="270"/>
      <c r="L14" s="280" t="s">
        <v>287</v>
      </c>
      <c r="M14" s="280"/>
      <c r="N14" s="280"/>
      <c r="O14" s="270" t="s">
        <v>292</v>
      </c>
      <c r="P14" s="270"/>
      <c r="Q14" s="270"/>
      <c r="R14" s="270"/>
      <c r="S14" s="270"/>
      <c r="T14" s="270"/>
      <c r="U14" s="270"/>
      <c r="V14" s="270"/>
      <c r="W14" s="270"/>
      <c r="X14" s="270"/>
      <c r="Y14" s="270"/>
      <c r="Z14" s="280" t="s">
        <v>289</v>
      </c>
      <c r="AA14" s="280"/>
      <c r="AB14" s="270" t="s">
        <v>359</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ของศาลแขวงเชียงดาว ในคดีหมายเลขคดีดำที่ ผบE142/2566 คดีหมายเลขแดงที่ ผบE263/2566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นายนิรุต สันคำ</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f>VLOOKUP(AN21,Table1[#All],3,0)</f>
        <v>1411100299402</v>
      </c>
      <c r="AA21" s="288"/>
      <c r="AB21" s="288"/>
      <c r="AC21" s="288"/>
      <c r="AD21" s="288"/>
      <c r="AE21" s="288"/>
      <c r="AF21" s="288"/>
      <c r="AG21" s="288"/>
      <c r="AH21" s="288"/>
      <c r="AI21" s="288"/>
      <c r="AJ21" s="288"/>
      <c r="AK21" s="288"/>
      <c r="AL21" s="288"/>
      <c r="AM21" s="288"/>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2025-01-21T10:30:55Z</cp:lastPrinted>
  <dcterms:created xsi:type="dcterms:W3CDTF">2016-06-06T16:13:57Z</dcterms:created>
  <dcterms:modified xsi:type="dcterms:W3CDTF">2025-02-01T03:14:04Z</dcterms:modified>
</cp:coreProperties>
</file>